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<sst xmlns="http://schemas.openxmlformats.org/spreadsheetml/2006/main" count="191" uniqueCount="170">
  <si>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</si>
  <si>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</si>
  <si>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</si>
  <si>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</si>
  <si>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</si>
  <si>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</si>
  <si>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</si>
  <si>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</si>
  <si>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</si>
  <si>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</si>
  <si>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</si>
  <si>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</si>
  <si>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</si>
  <si>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</si>
  <si>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</si>
  <si>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</si>
  <si>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</si>
  <si>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</si>
  <si>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</si>
  <si>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</si>
  <si>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</si>
  <si>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</si>
  <si>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</si>
  <si>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</si>
  <si>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</si>
  <si>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</si>
  <si>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</si>
  <si>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</si>
  <si>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</si>
  <si>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</si>
  <si>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</si>
  <si>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</si>
  <si>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</si>
  <si>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</si>
  <si>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</si>
  <si>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</si>
  <si>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</si>
  <si>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</si>
  <si>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</si>
  <si>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</si>
  <si>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</si>
  <si>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</si>
  <si>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</si>
  <si>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</si>
  <si>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</si>
  <si>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</si>
  <si>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</si>
  <si>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</si>
  <si>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</si>
  <si>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</si>
  <si>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</si>
  <si>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</si>
  <si>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</si>
  <si>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</si>
  <si>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</si>
  <si>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</si>
  <si>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7713</t>
  </si>
  <si>
    <t>9892</t>
  </si>
  <si>
    <t>MR. OM PROKASH NANDA</t>
  </si>
  <si>
    <t>57649</t>
  </si>
  <si>
    <t>MR.GANGARAM HEMBERAM</t>
  </si>
  <si>
    <t>9905</t>
  </si>
  <si>
    <t>MR. DEBASHIS CHAKRABORTY</t>
  </si>
  <si>
    <t>MR. SUDIP ROY</t>
  </si>
  <si>
    <t>58918</t>
  </si>
  <si>
    <t>MR.DEBDUT BHATTACHARJEE</t>
  </si>
  <si>
    <t>9904</t>
  </si>
  <si>
    <t>SMT. JEANCY KHARKONGOR</t>
  </si>
  <si>
    <t>MR. ALOK ANAND</t>
  </si>
  <si>
    <t>60372</t>
  </si>
  <si>
    <t>MR. MUKESH KUMAR</t>
  </si>
  <si>
    <t>73218</t>
  </si>
  <si>
    <t>MISS REENA YADAV</t>
  </si>
  <si>
    <t>70995</t>
  </si>
  <si>
    <t xml:space="preserve">MISS POOJA RANI </t>
  </si>
  <si>
    <t>52998</t>
  </si>
  <si>
    <t>MRS. ANINDITA NATH</t>
  </si>
  <si>
    <t>42159</t>
  </si>
  <si>
    <t>SHRI H S BAIDYA</t>
  </si>
  <si>
    <t>9917</t>
  </si>
  <si>
    <t>MR. UTTAM KUMAR DEBBARMA</t>
  </si>
  <si>
    <t>9921</t>
  </si>
  <si>
    <t>MR. TEJENDAR KUMAR DAS</t>
  </si>
  <si>
    <t>9923</t>
  </si>
  <si>
    <t>MR. KHOKAN BHATTACHARJEE</t>
  </si>
  <si>
    <t>9924</t>
  </si>
  <si>
    <t>MR. SWAPAN C. SUTRADHAR</t>
  </si>
  <si>
    <t>PRINCIPAL</t>
  </si>
  <si>
    <t>PGT(HINDI)</t>
  </si>
  <si>
    <t>PGT(COM)</t>
  </si>
  <si>
    <t>TGT(WE)</t>
  </si>
  <si>
    <t>TGT(AE)</t>
  </si>
  <si>
    <t>TGT(ENG)</t>
  </si>
  <si>
    <t>LIBRARIAN</t>
  </si>
  <si>
    <t>PRT</t>
  </si>
  <si>
    <t>PRT(MUSIC)</t>
  </si>
  <si>
    <t>SSA</t>
  </si>
  <si>
    <t>SUB STAFF</t>
  </si>
  <si>
    <t>9912</t>
  </si>
  <si>
    <t>MR. SANJAY KUMAR JAISWAL</t>
  </si>
  <si>
    <t>DR. SALAG RAM KUMAWAT</t>
  </si>
  <si>
    <t>PGT( GEO)</t>
  </si>
  <si>
    <t>SH. NILESH KUMAR</t>
  </si>
  <si>
    <t>PGT(ECO)</t>
  </si>
  <si>
    <t>SH.VIMAL KISHOR</t>
  </si>
  <si>
    <t>TGT(HINDI)</t>
  </si>
  <si>
    <t>SH. MUKESH MEENA</t>
  </si>
  <si>
    <t>74438</t>
  </si>
  <si>
    <t>74440</t>
  </si>
  <si>
    <t>74441</t>
  </si>
  <si>
    <t>74442</t>
  </si>
  <si>
    <t>73297</t>
  </si>
  <si>
    <t>MRS. JYOTI SHIMAR</t>
  </si>
  <si>
    <t>SMT. GHAZALA RAZA</t>
  </si>
  <si>
    <t>PGT(CHEM)</t>
  </si>
  <si>
    <t>SH. MUKESH KUMAR</t>
  </si>
  <si>
    <t>PGT(MATHS)</t>
  </si>
  <si>
    <t>TGT(Maths)</t>
  </si>
  <si>
    <t>SACHIN KUMAR RAI</t>
  </si>
  <si>
    <t xml:space="preserve"> MR. SUNIL MASIH</t>
  </si>
  <si>
    <t>PGT(Eng)</t>
  </si>
  <si>
    <t>MR. MANIK LAL DEBNATH</t>
  </si>
  <si>
    <t>81960</t>
  </si>
  <si>
    <t>MRS. PREETI SHUKLA</t>
  </si>
  <si>
    <t>TGT( HINDI)</t>
  </si>
  <si>
    <t>81961</t>
  </si>
  <si>
    <t>SH.HARMEET SINGH</t>
  </si>
  <si>
    <t>JSA</t>
  </si>
  <si>
    <t>55805</t>
  </si>
  <si>
    <t>76524</t>
  </si>
  <si>
    <t>76525</t>
  </si>
  <si>
    <t>51496</t>
  </si>
  <si>
    <t>9010</t>
  </si>
  <si>
    <t>9922</t>
  </si>
  <si>
    <t>SH. NARESH KUMAR</t>
  </si>
  <si>
    <t>82802</t>
  </si>
  <si>
    <t>Annual Membership Contribution to Respective Associations</t>
  </si>
  <si>
    <t>83842</t>
  </si>
  <si>
    <t>SMT. POOJA RANI</t>
  </si>
  <si>
    <t>75130</t>
  </si>
  <si>
    <t>SH. DINESH KUMAR SABAL</t>
  </si>
  <si>
    <t>PGT(HIST)</t>
  </si>
  <si>
    <t>SH. BAKUL BASUMATARY</t>
  </si>
  <si>
    <t>TGT(PH&amp;E)</t>
  </si>
  <si>
    <t>75892</t>
  </si>
  <si>
    <t>SH. MOHIT DHAMA</t>
  </si>
  <si>
    <t>68802</t>
  </si>
  <si>
    <t>78981</t>
  </si>
  <si>
    <t>SH. MANOJ KUMAR SINGH</t>
  </si>
  <si>
    <t>TGT(BIO)</t>
  </si>
  <si>
    <t>79716</t>
  </si>
  <si>
    <t>SH. ABHISHEK</t>
  </si>
  <si>
    <t>TGT(MATHS)</t>
  </si>
  <si>
    <t>76921</t>
  </si>
  <si>
    <t>SMT. CHANDRA KRISHNA</t>
  </si>
  <si>
    <t>TGT(SKT)</t>
  </si>
  <si>
    <t>SMT. MEENU SHARMA</t>
  </si>
  <si>
    <t>72350</t>
  </si>
  <si>
    <t>69118</t>
  </si>
  <si>
    <t>SH. SHIVAM DIXIT</t>
  </si>
  <si>
    <t>78021</t>
  </si>
  <si>
    <t>SH. SATENDER</t>
  </si>
  <si>
    <t>70153</t>
  </si>
  <si>
    <t>TGT(S.ST)</t>
  </si>
  <si>
    <t>SH. PANKAJ RASTOGI</t>
  </si>
  <si>
    <t>PGT(PHY)</t>
  </si>
  <si>
    <t>75313</t>
  </si>
  <si>
    <t>50057</t>
  </si>
  <si>
    <t>MR. PRAMOD KUMAR</t>
  </si>
  <si>
    <t>PGT(CS)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</si>
</sst>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/>
    </xf>
    <xf numFmtId="0" fontId="4" fillId="0" borderId="10" xfId="0" applyFont="1" applyFill="1" applyBorder="1" applyAlignment="1">
      <alignment vertical="justify" textRotation="90" wrapText="1"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textRotation="90" wrapText="1"/>
    </xf>
    <xf numFmtId="0" fontId="42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 readingOrder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1" fontId="25" fillId="0" borderId="10" xfId="0" applyNumberFormat="1" applyFont="1" applyFill="1" applyBorder="1" applyAlignment="1" quotePrefix="1">
      <alignment horizontal="left" wrapText="1"/>
    </xf>
    <xf numFmtId="1" fontId="2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justify" textRotation="90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"/>
  <sheetViews>
    <sheetView tabSelected="1" zoomScale="85" zoomScaleNormal="85" zoomScalePageLayoutView="0" workbookViewId="0" topLeftCell="A1">
      <pane xSplit="4" ySplit="1" topLeftCell="E4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I50" sqref="BI50"/>
    </sheetView>
  </sheetViews>
  <sheetFormatPr defaultColWidth="9.140625" defaultRowHeight="15"/>
  <cols>
    <col min="1" max="1" width="6.8515625" style="3" customWidth="1"/>
    <col min="2" max="2" width="9.140625" style="14" customWidth="1"/>
    <col min="3" max="3" width="32.421875" style="3" customWidth="1"/>
    <col min="4" max="4" width="18.421875" style="3" customWidth="1"/>
    <col min="5" max="8" width="9.140625" style="3" customWidth="1"/>
    <col min="9" max="9" width="11.28125" style="3" customWidth="1"/>
    <col min="10" max="14" width="9.28125" style="3" bestFit="1" customWidth="1"/>
    <col min="15" max="15" width="10.8515625" style="3" bestFit="1" customWidth="1"/>
    <col min="16" max="28" width="9.28125" style="3" bestFit="1" customWidth="1"/>
    <col min="29" max="29" width="10.57421875" style="3" bestFit="1" customWidth="1"/>
    <col min="30" max="59" width="9.28125" style="3" bestFit="1" customWidth="1"/>
    <col min="60" max="60" width="10.140625" style="3" customWidth="1"/>
    <col min="61" max="61" width="10.7109375" style="3" customWidth="1"/>
    <col min="62" max="62" width="10.28125" style="3" customWidth="1"/>
    <col min="63" max="16384" width="9.140625" style="3" customWidth="1"/>
  </cols>
  <sheetData>
    <row r="1" spans="1:62" s="7" customFormat="1" ht="118.5">
      <c r="A1" s="4" t="s">
        <v>0</v>
      </c>
      <c r="B1" s="12" t="s">
        <v>1</v>
      </c>
      <c r="C1" s="5" t="s">
        <v>2</v>
      </c>
      <c r="D1" s="5" t="s">
        <v>3</v>
      </c>
      <c r="E1" s="2" t="s">
        <v>4</v>
      </c>
      <c r="F1" s="6" t="s">
        <v>5</v>
      </c>
      <c r="G1" s="6" t="s">
        <v>6</v>
      </c>
      <c r="H1" s="4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15</v>
      </c>
      <c r="P1" s="2" t="s">
        <v>16</v>
      </c>
      <c r="Q1" s="2" t="s">
        <v>17</v>
      </c>
      <c r="R1" s="2" t="s">
        <v>20</v>
      </c>
      <c r="S1" s="1" t="s">
        <v>22</v>
      </c>
      <c r="T1" s="2" t="s">
        <v>23</v>
      </c>
      <c r="U1" s="1" t="s">
        <v>24</v>
      </c>
      <c r="V1" s="2" t="s">
        <v>25</v>
      </c>
      <c r="W1" s="2" t="s">
        <v>26</v>
      </c>
      <c r="X1" s="2" t="s">
        <v>21</v>
      </c>
      <c r="Y1" s="1" t="s">
        <v>18</v>
      </c>
      <c r="Z1" s="2" t="s">
        <v>14</v>
      </c>
      <c r="AA1" s="1" t="s">
        <v>27</v>
      </c>
      <c r="AB1" s="2" t="s">
        <v>19</v>
      </c>
      <c r="AC1" s="1" t="s">
        <v>28</v>
      </c>
      <c r="AD1" s="4" t="s">
        <v>29</v>
      </c>
      <c r="AE1" s="4" t="s">
        <v>30</v>
      </c>
      <c r="AF1" s="2" t="s">
        <v>31</v>
      </c>
      <c r="AG1" s="2" t="s">
        <v>32</v>
      </c>
      <c r="AH1" s="17" t="s">
        <v>33</v>
      </c>
      <c r="AI1" s="17" t="s">
        <v>15</v>
      </c>
      <c r="AJ1" s="4" t="s">
        <v>34</v>
      </c>
      <c r="AK1" s="1" t="s">
        <v>35</v>
      </c>
      <c r="AL1" s="8" t="s">
        <v>36</v>
      </c>
      <c r="AM1" s="4" t="s">
        <v>37</v>
      </c>
      <c r="AN1" s="8" t="s">
        <v>36</v>
      </c>
      <c r="AO1" s="28" t="s">
        <v>136</v>
      </c>
      <c r="AP1" s="8" t="s">
        <v>38</v>
      </c>
      <c r="AQ1" s="4" t="s">
        <v>39</v>
      </c>
      <c r="AR1" s="4" t="s">
        <v>40</v>
      </c>
      <c r="AS1" s="4" t="s">
        <v>41</v>
      </c>
      <c r="AT1" s="4" t="s">
        <v>42</v>
      </c>
      <c r="AU1" s="19" t="s">
        <v>43</v>
      </c>
      <c r="AV1" s="4" t="s">
        <v>44</v>
      </c>
      <c r="AW1" s="8" t="s">
        <v>36</v>
      </c>
      <c r="AX1" s="1" t="s">
        <v>45</v>
      </c>
      <c r="AY1" s="8" t="s">
        <v>36</v>
      </c>
      <c r="AZ1" s="8" t="s">
        <v>46</v>
      </c>
      <c r="BA1" s="18" t="s">
        <v>14</v>
      </c>
      <c r="BB1" s="2" t="s">
        <v>47</v>
      </c>
      <c r="BC1" s="4" t="s">
        <v>48</v>
      </c>
      <c r="BD1" s="4" t="s">
        <v>49</v>
      </c>
      <c r="BE1" s="4" t="s">
        <v>50</v>
      </c>
      <c r="BF1" s="4" t="s">
        <v>51</v>
      </c>
      <c r="BG1" s="2" t="s">
        <v>52</v>
      </c>
      <c r="BH1" s="1" t="s">
        <v>53</v>
      </c>
      <c r="BI1" s="1" t="s">
        <v>54</v>
      </c>
      <c r="BJ1" s="4" t="s">
        <v>55</v>
      </c>
    </row>
    <row r="2" spans="1:62" ht="24.75" customHeight="1">
      <c r="A2" s="9">
        <v>1</v>
      </c>
      <c r="B2" s="24" t="s">
        <v>56</v>
      </c>
      <c r="C2" s="25" t="s">
        <v>99</v>
      </c>
      <c r="D2" s="26" t="s">
        <v>87</v>
      </c>
      <c r="E2" s="27">
        <v>12</v>
      </c>
      <c r="F2" s="27">
        <v>1</v>
      </c>
      <c r="G2" s="27">
        <v>1</v>
      </c>
      <c r="H2" s="27">
        <v>31</v>
      </c>
      <c r="I2" s="21">
        <v>91400</v>
      </c>
      <c r="J2" s="21">
        <v>0</v>
      </c>
      <c r="K2" s="21">
        <f>ROUND((I2)*34%,0)</f>
        <v>31076</v>
      </c>
      <c r="L2" s="21">
        <v>3600</v>
      </c>
      <c r="M2" s="21">
        <f>ROUND((L2)*34%,0)</f>
        <v>1224</v>
      </c>
      <c r="N2" s="21">
        <v>15840</v>
      </c>
      <c r="O2" s="21">
        <f>ROUND((I2+K2)*14%,0)</f>
        <v>17147</v>
      </c>
      <c r="P2" s="21">
        <v>0</v>
      </c>
      <c r="Q2" s="21">
        <v>0</v>
      </c>
      <c r="R2" s="21">
        <v>0</v>
      </c>
      <c r="S2" s="21">
        <v>0</v>
      </c>
      <c r="T2" s="21">
        <v>0</v>
      </c>
      <c r="U2" s="21">
        <f>ROUND((I2)*10%,0)</f>
        <v>9140</v>
      </c>
      <c r="V2" s="21">
        <v>0</v>
      </c>
      <c r="W2" s="21">
        <v>2250</v>
      </c>
      <c r="X2" s="21">
        <v>0</v>
      </c>
      <c r="Y2" s="21">
        <v>0</v>
      </c>
      <c r="Z2" s="21">
        <v>0</v>
      </c>
      <c r="AA2" s="21">
        <v>0</v>
      </c>
      <c r="AB2" s="21">
        <v>0</v>
      </c>
      <c r="AC2" s="22">
        <f>SUM(I2:AB2)</f>
        <v>171677</v>
      </c>
      <c r="AD2" s="21">
        <v>15000</v>
      </c>
      <c r="AE2" s="21">
        <v>208</v>
      </c>
      <c r="AF2" s="21">
        <v>450</v>
      </c>
      <c r="AG2" s="21">
        <v>584</v>
      </c>
      <c r="AH2" s="21">
        <f>ROUND((I2+K2)*10%,0)</f>
        <v>12248</v>
      </c>
      <c r="AI2" s="15">
        <f>O2</f>
        <v>17147</v>
      </c>
      <c r="AJ2" s="21">
        <v>0</v>
      </c>
      <c r="AK2" s="21">
        <v>0</v>
      </c>
      <c r="AL2" s="21">
        <v>0</v>
      </c>
      <c r="AM2" s="21">
        <v>0</v>
      </c>
      <c r="AN2" s="21">
        <v>0</v>
      </c>
      <c r="AO2" s="21">
        <v>0</v>
      </c>
      <c r="AP2" s="21">
        <v>0</v>
      </c>
      <c r="AQ2" s="21">
        <v>0</v>
      </c>
      <c r="AR2" s="21">
        <v>0</v>
      </c>
      <c r="AS2" s="21">
        <v>0</v>
      </c>
      <c r="AT2" s="21">
        <v>0</v>
      </c>
      <c r="AU2" s="21">
        <v>0</v>
      </c>
      <c r="AV2" s="21">
        <v>0</v>
      </c>
      <c r="AW2" s="21">
        <v>0</v>
      </c>
      <c r="AX2" s="21">
        <v>0</v>
      </c>
      <c r="AY2" s="21">
        <v>0</v>
      </c>
      <c r="AZ2" s="21">
        <v>120</v>
      </c>
      <c r="BA2" s="21">
        <v>0</v>
      </c>
      <c r="BB2" s="21">
        <v>0</v>
      </c>
      <c r="BC2" s="21">
        <v>0</v>
      </c>
      <c r="BD2" s="21">
        <v>0</v>
      </c>
      <c r="BE2" s="21">
        <v>0</v>
      </c>
      <c r="BF2" s="21">
        <v>0</v>
      </c>
      <c r="BG2" s="21">
        <v>0</v>
      </c>
      <c r="BH2" s="22">
        <f>SUM(AD2:BG2)</f>
        <v>45757</v>
      </c>
      <c r="BI2" s="21">
        <f>AC2-BH2</f>
        <v>125920</v>
      </c>
      <c r="BJ2" s="9"/>
    </row>
    <row r="3" spans="1:62" ht="24.75" customHeight="1">
      <c r="A3" s="9">
        <v>2</v>
      </c>
      <c r="B3" s="24" t="s">
        <v>57</v>
      </c>
      <c r="C3" s="25" t="s">
        <v>58</v>
      </c>
      <c r="D3" s="26" t="s">
        <v>88</v>
      </c>
      <c r="E3" s="27">
        <v>10</v>
      </c>
      <c r="F3" s="27">
        <v>1</v>
      </c>
      <c r="G3" s="27">
        <v>1</v>
      </c>
      <c r="H3" s="27">
        <v>31</v>
      </c>
      <c r="I3" s="20">
        <v>82400</v>
      </c>
      <c r="J3" s="21">
        <v>0</v>
      </c>
      <c r="K3" s="21">
        <f aca="true" t="shared" si="0" ref="K3:K44">ROUND((I3)*34%,0)</f>
        <v>28016</v>
      </c>
      <c r="L3" s="21">
        <v>3600</v>
      </c>
      <c r="M3" s="21">
        <f aca="true" t="shared" si="1" ref="M3:M44">ROUND((L3)*34%,0)</f>
        <v>1224</v>
      </c>
      <c r="N3" s="21">
        <v>0</v>
      </c>
      <c r="O3" s="15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f aca="true" t="shared" si="2" ref="U3:U44">ROUND((I3)*10%,0)</f>
        <v>8240</v>
      </c>
      <c r="V3" s="21">
        <v>0</v>
      </c>
      <c r="W3" s="21">
        <v>2250</v>
      </c>
      <c r="X3" s="21">
        <v>0</v>
      </c>
      <c r="Y3" s="21">
        <v>0</v>
      </c>
      <c r="Z3" s="15">
        <f>ROUND((I3)*10%,0)</f>
        <v>8240</v>
      </c>
      <c r="AA3" s="21">
        <v>0</v>
      </c>
      <c r="AB3" s="21">
        <v>0</v>
      </c>
      <c r="AC3" s="22">
        <f aca="true" t="shared" si="3" ref="AC3:AC44">SUM(I3:AB3)</f>
        <v>133970</v>
      </c>
      <c r="AD3" s="15">
        <v>0</v>
      </c>
      <c r="AE3" s="21">
        <v>208</v>
      </c>
      <c r="AF3" s="16">
        <v>320</v>
      </c>
      <c r="AG3" s="15">
        <v>535</v>
      </c>
      <c r="AH3" s="15">
        <v>0</v>
      </c>
      <c r="AI3" s="15">
        <f>O3</f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16">
        <v>60000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15">
        <v>60</v>
      </c>
      <c r="BA3" s="15">
        <f>Z3</f>
        <v>8240</v>
      </c>
      <c r="BB3" s="21">
        <v>0</v>
      </c>
      <c r="BC3" s="21">
        <v>0</v>
      </c>
      <c r="BD3" s="21">
        <v>0</v>
      </c>
      <c r="BE3" s="21">
        <v>0</v>
      </c>
      <c r="BF3" s="21">
        <v>0</v>
      </c>
      <c r="BG3" s="21">
        <v>0</v>
      </c>
      <c r="BH3" s="22">
        <f aca="true" t="shared" si="4" ref="BH3:BH44">SUM(AD3:BG3)</f>
        <v>69363</v>
      </c>
      <c r="BI3" s="21">
        <f aca="true" t="shared" si="5" ref="BI3:BI44">AC3-BH3</f>
        <v>64607</v>
      </c>
      <c r="BJ3" s="9"/>
    </row>
    <row r="4" spans="1:62" ht="24.75" customHeight="1">
      <c r="A4" s="9">
        <v>3</v>
      </c>
      <c r="B4" s="24" t="s">
        <v>167</v>
      </c>
      <c r="C4" s="25" t="s">
        <v>168</v>
      </c>
      <c r="D4" s="26" t="s">
        <v>169</v>
      </c>
      <c r="E4" s="27">
        <v>10</v>
      </c>
      <c r="F4" s="27">
        <v>1</v>
      </c>
      <c r="G4" s="27">
        <v>1</v>
      </c>
      <c r="H4" s="27">
        <v>31</v>
      </c>
      <c r="I4" s="20">
        <v>75400</v>
      </c>
      <c r="J4" s="21">
        <v>0</v>
      </c>
      <c r="K4" s="21">
        <f t="shared" si="0"/>
        <v>25636</v>
      </c>
      <c r="L4" s="21">
        <v>3600</v>
      </c>
      <c r="M4" s="21">
        <f t="shared" si="1"/>
        <v>1224</v>
      </c>
      <c r="N4" s="21">
        <f>19764</f>
        <v>19764</v>
      </c>
      <c r="O4" s="21">
        <f aca="true" t="shared" si="6" ref="O4:O13">ROUND((I4+K4)*14%,0)</f>
        <v>14145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f t="shared" si="2"/>
        <v>7540</v>
      </c>
      <c r="V4" s="21">
        <v>0</v>
      </c>
      <c r="W4" s="21">
        <v>2250</v>
      </c>
      <c r="X4" s="21">
        <v>0</v>
      </c>
      <c r="Y4" s="21">
        <v>0</v>
      </c>
      <c r="Z4" s="15">
        <v>0</v>
      </c>
      <c r="AA4" s="21">
        <v>0</v>
      </c>
      <c r="AB4" s="21">
        <v>0</v>
      </c>
      <c r="AC4" s="22">
        <f t="shared" si="3"/>
        <v>149559</v>
      </c>
      <c r="AD4" s="15">
        <v>13000</v>
      </c>
      <c r="AE4" s="21">
        <v>208</v>
      </c>
      <c r="AF4" s="16">
        <v>130</v>
      </c>
      <c r="AG4" s="15">
        <v>438</v>
      </c>
      <c r="AH4" s="21">
        <f aca="true" t="shared" si="7" ref="AH4:AH13">ROUND((I4+K4)*10%,0)</f>
        <v>10104</v>
      </c>
      <c r="AI4" s="15">
        <f>O4</f>
        <v>14145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16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15">
        <v>60</v>
      </c>
      <c r="BA4" s="15">
        <v>0</v>
      </c>
      <c r="BB4" s="21">
        <v>0</v>
      </c>
      <c r="BC4" s="21">
        <v>0</v>
      </c>
      <c r="BD4" s="21">
        <v>0</v>
      </c>
      <c r="BE4" s="21">
        <v>0</v>
      </c>
      <c r="BF4" s="21">
        <v>0</v>
      </c>
      <c r="BG4" s="21">
        <v>0</v>
      </c>
      <c r="BH4" s="22">
        <f t="shared" si="4"/>
        <v>38085</v>
      </c>
      <c r="BI4" s="21">
        <f t="shared" si="5"/>
        <v>111474</v>
      </c>
      <c r="BJ4" s="9"/>
    </row>
    <row r="5" spans="1:62" ht="24.75" customHeight="1">
      <c r="A5" s="9">
        <v>4</v>
      </c>
      <c r="B5" s="24" t="s">
        <v>128</v>
      </c>
      <c r="C5" s="25" t="s">
        <v>119</v>
      </c>
      <c r="D5" s="26" t="s">
        <v>120</v>
      </c>
      <c r="E5" s="27">
        <v>8</v>
      </c>
      <c r="F5" s="27">
        <v>1</v>
      </c>
      <c r="G5" s="27">
        <v>1</v>
      </c>
      <c r="H5" s="27">
        <v>31</v>
      </c>
      <c r="I5" s="20">
        <v>68000</v>
      </c>
      <c r="J5" s="21">
        <v>0</v>
      </c>
      <c r="K5" s="21">
        <f t="shared" si="0"/>
        <v>23120</v>
      </c>
      <c r="L5" s="21">
        <v>1800</v>
      </c>
      <c r="M5" s="21">
        <f t="shared" si="1"/>
        <v>612</v>
      </c>
      <c r="N5" s="15">
        <v>0</v>
      </c>
      <c r="O5" s="21">
        <f t="shared" si="6"/>
        <v>12757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f t="shared" si="2"/>
        <v>6800</v>
      </c>
      <c r="V5" s="21">
        <v>0</v>
      </c>
      <c r="W5" s="21">
        <v>1800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2">
        <f t="shared" si="3"/>
        <v>114889</v>
      </c>
      <c r="AD5" s="15">
        <v>7100</v>
      </c>
      <c r="AE5" s="21">
        <v>208</v>
      </c>
      <c r="AF5" s="16">
        <v>320</v>
      </c>
      <c r="AG5" s="15">
        <v>964</v>
      </c>
      <c r="AH5" s="21">
        <f t="shared" si="7"/>
        <v>9112</v>
      </c>
      <c r="AI5" s="15">
        <f>O5</f>
        <v>12757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15">
        <v>60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22">
        <f t="shared" si="4"/>
        <v>30521</v>
      </c>
      <c r="BI5" s="21">
        <f t="shared" si="5"/>
        <v>84368</v>
      </c>
      <c r="BJ5" s="9"/>
    </row>
    <row r="6" spans="1:62" ht="24.75" customHeight="1">
      <c r="A6" s="9">
        <v>5</v>
      </c>
      <c r="B6" s="24" t="s">
        <v>59</v>
      </c>
      <c r="C6" s="25" t="s">
        <v>60</v>
      </c>
      <c r="D6" s="26" t="s">
        <v>89</v>
      </c>
      <c r="E6" s="27">
        <v>8</v>
      </c>
      <c r="F6" s="27">
        <v>1</v>
      </c>
      <c r="G6" s="27">
        <v>1</v>
      </c>
      <c r="H6" s="27">
        <v>31</v>
      </c>
      <c r="I6" s="20">
        <v>60400</v>
      </c>
      <c r="J6" s="21">
        <v>0</v>
      </c>
      <c r="K6" s="21">
        <f t="shared" si="0"/>
        <v>20536</v>
      </c>
      <c r="L6" s="15">
        <v>1800</v>
      </c>
      <c r="M6" s="21">
        <f t="shared" si="1"/>
        <v>612</v>
      </c>
      <c r="N6" s="15">
        <v>0</v>
      </c>
      <c r="O6" s="21">
        <f t="shared" si="6"/>
        <v>11331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f t="shared" si="2"/>
        <v>6040</v>
      </c>
      <c r="V6" s="21">
        <v>0</v>
      </c>
      <c r="W6" s="21">
        <v>1800</v>
      </c>
      <c r="X6" s="21">
        <v>0</v>
      </c>
      <c r="Y6" s="21">
        <v>0</v>
      </c>
      <c r="Z6" s="15">
        <v>0</v>
      </c>
      <c r="AA6" s="21">
        <v>0</v>
      </c>
      <c r="AB6" s="21">
        <v>0</v>
      </c>
      <c r="AC6" s="22">
        <f t="shared" si="3"/>
        <v>102519</v>
      </c>
      <c r="AD6" s="15">
        <v>7100</v>
      </c>
      <c r="AE6" s="21">
        <v>208</v>
      </c>
      <c r="AF6" s="16">
        <v>320</v>
      </c>
      <c r="AG6" s="15">
        <v>535</v>
      </c>
      <c r="AH6" s="21">
        <f t="shared" si="7"/>
        <v>8094</v>
      </c>
      <c r="AI6" s="15">
        <f aca="true" t="shared" si="8" ref="AI6:AI44">O6</f>
        <v>11331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16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15">
        <v>60</v>
      </c>
      <c r="BA6" s="15">
        <f>Z6</f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0</v>
      </c>
      <c r="BH6" s="22">
        <f t="shared" si="4"/>
        <v>27648</v>
      </c>
      <c r="BI6" s="21">
        <f t="shared" si="5"/>
        <v>74871</v>
      </c>
      <c r="BJ6" s="9"/>
    </row>
    <row r="7" spans="1:62" ht="24.75" customHeight="1">
      <c r="A7" s="9">
        <v>6</v>
      </c>
      <c r="B7" s="24" t="s">
        <v>107</v>
      </c>
      <c r="C7" s="25" t="s">
        <v>100</v>
      </c>
      <c r="D7" s="26" t="s">
        <v>101</v>
      </c>
      <c r="E7" s="27">
        <v>8</v>
      </c>
      <c r="F7" s="27">
        <v>1</v>
      </c>
      <c r="G7" s="27">
        <v>1</v>
      </c>
      <c r="H7" s="27">
        <v>31</v>
      </c>
      <c r="I7" s="20">
        <v>53600</v>
      </c>
      <c r="J7" s="21">
        <v>0</v>
      </c>
      <c r="K7" s="21">
        <f t="shared" si="0"/>
        <v>18224</v>
      </c>
      <c r="L7" s="15">
        <v>1800</v>
      </c>
      <c r="M7" s="21">
        <f t="shared" si="1"/>
        <v>612</v>
      </c>
      <c r="N7" s="15">
        <v>0</v>
      </c>
      <c r="O7" s="21">
        <f t="shared" si="6"/>
        <v>10055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f t="shared" si="2"/>
        <v>5360</v>
      </c>
      <c r="V7" s="21">
        <v>0</v>
      </c>
      <c r="W7" s="21">
        <v>1800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2">
        <f t="shared" si="3"/>
        <v>91451</v>
      </c>
      <c r="AD7" s="15">
        <v>5700</v>
      </c>
      <c r="AE7" s="21">
        <v>208</v>
      </c>
      <c r="AF7" s="16">
        <v>320</v>
      </c>
      <c r="AG7" s="15">
        <v>964</v>
      </c>
      <c r="AH7" s="21">
        <f t="shared" si="7"/>
        <v>7182</v>
      </c>
      <c r="AI7" s="15">
        <f t="shared" si="8"/>
        <v>10055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21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5">
        <v>60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22">
        <f t="shared" si="4"/>
        <v>24489</v>
      </c>
      <c r="BI7" s="21">
        <f t="shared" si="5"/>
        <v>66962</v>
      </c>
      <c r="BJ7" s="9"/>
    </row>
    <row r="8" spans="1:62" ht="24.75" customHeight="1">
      <c r="A8" s="9">
        <v>7</v>
      </c>
      <c r="B8" s="24" t="s">
        <v>108</v>
      </c>
      <c r="C8" s="25" t="s">
        <v>102</v>
      </c>
      <c r="D8" s="26" t="s">
        <v>103</v>
      </c>
      <c r="E8" s="27">
        <v>8</v>
      </c>
      <c r="F8" s="27">
        <v>1</v>
      </c>
      <c r="G8" s="27">
        <v>1</v>
      </c>
      <c r="H8" s="27">
        <v>31</v>
      </c>
      <c r="I8" s="20">
        <v>53600</v>
      </c>
      <c r="J8" s="21">
        <v>0</v>
      </c>
      <c r="K8" s="21">
        <f t="shared" si="0"/>
        <v>18224</v>
      </c>
      <c r="L8" s="15">
        <v>1800</v>
      </c>
      <c r="M8" s="21">
        <f t="shared" si="1"/>
        <v>612</v>
      </c>
      <c r="N8" s="15">
        <v>0</v>
      </c>
      <c r="O8" s="21">
        <f t="shared" si="6"/>
        <v>10055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f t="shared" si="2"/>
        <v>5360</v>
      </c>
      <c r="V8" s="21">
        <v>0</v>
      </c>
      <c r="W8" s="21">
        <v>1800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2">
        <f t="shared" si="3"/>
        <v>91451</v>
      </c>
      <c r="AD8" s="15">
        <v>5700</v>
      </c>
      <c r="AE8" s="21">
        <v>208</v>
      </c>
      <c r="AF8" s="16">
        <v>320</v>
      </c>
      <c r="AG8" s="16">
        <v>535</v>
      </c>
      <c r="AH8" s="21">
        <f t="shared" si="7"/>
        <v>7182</v>
      </c>
      <c r="AI8" s="15">
        <f t="shared" si="8"/>
        <v>10055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15">
        <v>60</v>
      </c>
      <c r="BA8" s="21">
        <v>0</v>
      </c>
      <c r="BB8" s="21">
        <v>0</v>
      </c>
      <c r="BC8" s="21">
        <v>0</v>
      </c>
      <c r="BD8" s="21">
        <v>0</v>
      </c>
      <c r="BE8" s="16">
        <v>0</v>
      </c>
      <c r="BF8" s="21">
        <v>0</v>
      </c>
      <c r="BG8" s="21">
        <v>0</v>
      </c>
      <c r="BH8" s="22">
        <f t="shared" si="4"/>
        <v>24060</v>
      </c>
      <c r="BI8" s="21">
        <f t="shared" si="5"/>
        <v>67391</v>
      </c>
      <c r="BJ8" s="9"/>
    </row>
    <row r="9" spans="1:62" ht="24.75" customHeight="1">
      <c r="A9" s="9">
        <v>8</v>
      </c>
      <c r="B9" s="24" t="s">
        <v>129</v>
      </c>
      <c r="C9" s="25" t="s">
        <v>113</v>
      </c>
      <c r="D9" s="26" t="s">
        <v>114</v>
      </c>
      <c r="E9" s="27">
        <v>8</v>
      </c>
      <c r="F9" s="27">
        <v>1</v>
      </c>
      <c r="G9" s="27">
        <v>1</v>
      </c>
      <c r="H9" s="27">
        <v>31</v>
      </c>
      <c r="I9" s="20">
        <v>52000</v>
      </c>
      <c r="J9" s="21">
        <v>0</v>
      </c>
      <c r="K9" s="21">
        <f t="shared" si="0"/>
        <v>17680</v>
      </c>
      <c r="L9" s="15">
        <v>1800</v>
      </c>
      <c r="M9" s="21">
        <f t="shared" si="1"/>
        <v>612</v>
      </c>
      <c r="N9" s="15">
        <v>0</v>
      </c>
      <c r="O9" s="21">
        <f t="shared" si="6"/>
        <v>9755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f t="shared" si="2"/>
        <v>5200</v>
      </c>
      <c r="V9" s="21">
        <v>0</v>
      </c>
      <c r="W9" s="21">
        <v>1800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2">
        <f t="shared" si="3"/>
        <v>88847</v>
      </c>
      <c r="AD9" s="15">
        <v>4700</v>
      </c>
      <c r="AE9" s="21">
        <v>208</v>
      </c>
      <c r="AF9" s="16">
        <v>320</v>
      </c>
      <c r="AG9" s="16">
        <v>964</v>
      </c>
      <c r="AH9" s="21">
        <f t="shared" si="7"/>
        <v>6968</v>
      </c>
      <c r="AI9" s="15">
        <f t="shared" si="8"/>
        <v>9755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60</v>
      </c>
      <c r="BA9" s="15">
        <v>0</v>
      </c>
      <c r="BB9" s="21">
        <v>0</v>
      </c>
      <c r="BC9" s="21">
        <v>0</v>
      </c>
      <c r="BD9" s="15">
        <v>0</v>
      </c>
      <c r="BE9" s="15">
        <v>0</v>
      </c>
      <c r="BF9" s="15">
        <v>0</v>
      </c>
      <c r="BG9" s="15">
        <v>0</v>
      </c>
      <c r="BH9" s="22">
        <f t="shared" si="4"/>
        <v>22975</v>
      </c>
      <c r="BI9" s="21">
        <f t="shared" si="5"/>
        <v>65872</v>
      </c>
      <c r="BJ9" s="9"/>
    </row>
    <row r="10" spans="1:62" ht="24.75" customHeight="1">
      <c r="A10" s="9">
        <v>9</v>
      </c>
      <c r="B10" s="24" t="s">
        <v>130</v>
      </c>
      <c r="C10" s="25" t="s">
        <v>115</v>
      </c>
      <c r="D10" s="26" t="s">
        <v>116</v>
      </c>
      <c r="E10" s="27">
        <v>8</v>
      </c>
      <c r="F10" s="27">
        <v>1</v>
      </c>
      <c r="G10" s="27">
        <v>1</v>
      </c>
      <c r="H10" s="27">
        <v>31</v>
      </c>
      <c r="I10" s="20">
        <v>52000</v>
      </c>
      <c r="J10" s="21">
        <v>0</v>
      </c>
      <c r="K10" s="21">
        <f t="shared" si="0"/>
        <v>17680</v>
      </c>
      <c r="L10" s="15">
        <v>1800</v>
      </c>
      <c r="M10" s="21">
        <f t="shared" si="1"/>
        <v>612</v>
      </c>
      <c r="N10" s="15">
        <v>0</v>
      </c>
      <c r="O10" s="21">
        <f t="shared" si="6"/>
        <v>9755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f t="shared" si="2"/>
        <v>5200</v>
      </c>
      <c r="V10" s="21">
        <v>0</v>
      </c>
      <c r="W10" s="21">
        <v>1800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2">
        <f t="shared" si="3"/>
        <v>88847</v>
      </c>
      <c r="AD10" s="15">
        <v>4700</v>
      </c>
      <c r="AE10" s="21">
        <v>208</v>
      </c>
      <c r="AF10" s="16">
        <v>320</v>
      </c>
      <c r="AG10" s="16">
        <v>535</v>
      </c>
      <c r="AH10" s="21">
        <f t="shared" si="7"/>
        <v>6968</v>
      </c>
      <c r="AI10" s="15">
        <f t="shared" si="8"/>
        <v>9755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60</v>
      </c>
      <c r="BA10" s="15">
        <v>0</v>
      </c>
      <c r="BB10" s="21">
        <v>0</v>
      </c>
      <c r="BC10" s="21">
        <v>0</v>
      </c>
      <c r="BD10" s="15">
        <v>0</v>
      </c>
      <c r="BE10" s="15">
        <v>0</v>
      </c>
      <c r="BF10" s="15">
        <v>0</v>
      </c>
      <c r="BG10" s="15">
        <v>0</v>
      </c>
      <c r="BH10" s="22">
        <f t="shared" si="4"/>
        <v>22546</v>
      </c>
      <c r="BI10" s="21">
        <f t="shared" si="5"/>
        <v>66301</v>
      </c>
      <c r="BJ10" s="9"/>
    </row>
    <row r="11" spans="1:62" ht="24.75" customHeight="1">
      <c r="A11" s="9">
        <v>10</v>
      </c>
      <c r="B11" s="24" t="s">
        <v>139</v>
      </c>
      <c r="C11" s="25" t="s">
        <v>140</v>
      </c>
      <c r="D11" s="26" t="s">
        <v>141</v>
      </c>
      <c r="E11" s="27">
        <v>8</v>
      </c>
      <c r="F11" s="27">
        <v>1</v>
      </c>
      <c r="G11" s="27">
        <v>1</v>
      </c>
      <c r="H11" s="27">
        <v>31</v>
      </c>
      <c r="I11" s="20">
        <v>52000</v>
      </c>
      <c r="J11" s="21">
        <v>0</v>
      </c>
      <c r="K11" s="21">
        <f t="shared" si="0"/>
        <v>17680</v>
      </c>
      <c r="L11" s="15">
        <v>1800</v>
      </c>
      <c r="M11" s="21">
        <f t="shared" si="1"/>
        <v>612</v>
      </c>
      <c r="N11" s="15">
        <v>0</v>
      </c>
      <c r="O11" s="21">
        <f t="shared" si="6"/>
        <v>9755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f t="shared" si="2"/>
        <v>5200</v>
      </c>
      <c r="V11" s="21">
        <v>0</v>
      </c>
      <c r="W11" s="21">
        <v>1800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2">
        <f>SUM(I11:AB11)</f>
        <v>88847</v>
      </c>
      <c r="AD11" s="15">
        <v>4700</v>
      </c>
      <c r="AE11" s="21">
        <v>208</v>
      </c>
      <c r="AF11" s="16">
        <v>320</v>
      </c>
      <c r="AG11" s="16">
        <v>535</v>
      </c>
      <c r="AH11" s="21">
        <f t="shared" si="7"/>
        <v>6968</v>
      </c>
      <c r="AI11" s="15">
        <f t="shared" si="8"/>
        <v>9755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60</v>
      </c>
      <c r="BA11" s="15">
        <v>0</v>
      </c>
      <c r="BB11" s="21">
        <v>0</v>
      </c>
      <c r="BC11" s="21">
        <v>0</v>
      </c>
      <c r="BD11" s="15">
        <v>0</v>
      </c>
      <c r="BE11" s="15">
        <v>0</v>
      </c>
      <c r="BF11" s="15">
        <v>0</v>
      </c>
      <c r="BG11" s="15">
        <v>0</v>
      </c>
      <c r="BH11" s="22">
        <f t="shared" si="4"/>
        <v>22546</v>
      </c>
      <c r="BI11" s="21">
        <f t="shared" si="5"/>
        <v>66301</v>
      </c>
      <c r="BJ11" s="9"/>
    </row>
    <row r="12" spans="1:62" ht="24.75" customHeight="1">
      <c r="A12" s="9">
        <v>11</v>
      </c>
      <c r="B12" s="24" t="s">
        <v>166</v>
      </c>
      <c r="C12" s="25" t="s">
        <v>164</v>
      </c>
      <c r="D12" s="26" t="s">
        <v>165</v>
      </c>
      <c r="E12" s="27">
        <v>8</v>
      </c>
      <c r="F12" s="27">
        <v>1</v>
      </c>
      <c r="G12" s="27">
        <v>1</v>
      </c>
      <c r="H12" s="27">
        <v>31</v>
      </c>
      <c r="I12" s="20">
        <v>52000</v>
      </c>
      <c r="J12" s="21">
        <v>0</v>
      </c>
      <c r="K12" s="21">
        <f t="shared" si="0"/>
        <v>17680</v>
      </c>
      <c r="L12" s="15">
        <v>1800</v>
      </c>
      <c r="M12" s="21">
        <f t="shared" si="1"/>
        <v>612</v>
      </c>
      <c r="N12" s="15">
        <v>0</v>
      </c>
      <c r="O12" s="21">
        <f t="shared" si="6"/>
        <v>9755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f t="shared" si="2"/>
        <v>5200</v>
      </c>
      <c r="V12" s="21">
        <v>0</v>
      </c>
      <c r="W12" s="21">
        <v>1800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2">
        <f>SUM(I12:AB12)</f>
        <v>88847</v>
      </c>
      <c r="AD12" s="15">
        <v>4700</v>
      </c>
      <c r="AE12" s="21">
        <v>208</v>
      </c>
      <c r="AF12" s="16">
        <v>320</v>
      </c>
      <c r="AG12" s="16">
        <v>535</v>
      </c>
      <c r="AH12" s="21">
        <f t="shared" si="7"/>
        <v>6968</v>
      </c>
      <c r="AI12" s="15">
        <f t="shared" si="8"/>
        <v>9755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60</v>
      </c>
      <c r="BA12" s="15">
        <v>0</v>
      </c>
      <c r="BB12" s="21">
        <v>0</v>
      </c>
      <c r="BC12" s="21">
        <v>0</v>
      </c>
      <c r="BD12" s="15">
        <v>0</v>
      </c>
      <c r="BE12" s="15">
        <v>0</v>
      </c>
      <c r="BF12" s="15">
        <v>0</v>
      </c>
      <c r="BG12" s="15">
        <v>0</v>
      </c>
      <c r="BH12" s="22">
        <f t="shared" si="4"/>
        <v>22546</v>
      </c>
      <c r="BI12" s="21">
        <f t="shared" si="5"/>
        <v>66301</v>
      </c>
      <c r="BJ12" s="9"/>
    </row>
    <row r="13" spans="1:62" ht="24.75" customHeight="1">
      <c r="A13" s="9">
        <v>12</v>
      </c>
      <c r="B13" s="24" t="s">
        <v>131</v>
      </c>
      <c r="C13" s="25" t="s">
        <v>118</v>
      </c>
      <c r="D13" s="26" t="s">
        <v>90</v>
      </c>
      <c r="E13" s="27">
        <v>8</v>
      </c>
      <c r="F13" s="27">
        <v>1</v>
      </c>
      <c r="G13" s="27">
        <v>1</v>
      </c>
      <c r="H13" s="27">
        <v>31</v>
      </c>
      <c r="I13" s="20">
        <v>66000</v>
      </c>
      <c r="J13" s="21">
        <v>0</v>
      </c>
      <c r="K13" s="21">
        <f t="shared" si="0"/>
        <v>22440</v>
      </c>
      <c r="L13" s="15">
        <v>1800</v>
      </c>
      <c r="M13" s="21">
        <f t="shared" si="1"/>
        <v>612</v>
      </c>
      <c r="N13" s="15">
        <v>14496</v>
      </c>
      <c r="O13" s="21">
        <f t="shared" si="6"/>
        <v>12382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f t="shared" si="2"/>
        <v>6600</v>
      </c>
      <c r="V13" s="21">
        <v>0</v>
      </c>
      <c r="W13" s="21">
        <v>1800</v>
      </c>
      <c r="X13" s="21">
        <v>0</v>
      </c>
      <c r="Y13" s="21">
        <v>0</v>
      </c>
      <c r="Z13" s="15">
        <v>0</v>
      </c>
      <c r="AA13" s="21">
        <v>0</v>
      </c>
      <c r="AB13" s="21">
        <v>0</v>
      </c>
      <c r="AC13" s="22">
        <f t="shared" si="3"/>
        <v>126130</v>
      </c>
      <c r="AD13" s="15">
        <v>6600</v>
      </c>
      <c r="AE13" s="21">
        <v>208</v>
      </c>
      <c r="AF13" s="16">
        <v>320</v>
      </c>
      <c r="AG13" s="16">
        <v>535</v>
      </c>
      <c r="AH13" s="21">
        <f t="shared" si="7"/>
        <v>8844</v>
      </c>
      <c r="AI13" s="15">
        <f t="shared" si="8"/>
        <v>12382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16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15">
        <v>60</v>
      </c>
      <c r="BA13" s="15">
        <f>Z13</f>
        <v>0</v>
      </c>
      <c r="BB13" s="21">
        <v>0</v>
      </c>
      <c r="BC13" s="21">
        <v>0</v>
      </c>
      <c r="BD13" s="21">
        <v>0</v>
      </c>
      <c r="BE13" s="16">
        <v>0</v>
      </c>
      <c r="BF13" s="21">
        <v>0</v>
      </c>
      <c r="BG13" s="21">
        <v>0</v>
      </c>
      <c r="BH13" s="22">
        <f t="shared" si="4"/>
        <v>28949</v>
      </c>
      <c r="BI13" s="21">
        <f t="shared" si="5"/>
        <v>97181</v>
      </c>
      <c r="BJ13" s="9"/>
    </row>
    <row r="14" spans="1:62" ht="24.75" customHeight="1">
      <c r="A14" s="9">
        <v>13</v>
      </c>
      <c r="B14" s="24" t="s">
        <v>61</v>
      </c>
      <c r="C14" s="25" t="s">
        <v>62</v>
      </c>
      <c r="D14" s="26" t="s">
        <v>91</v>
      </c>
      <c r="E14" s="27">
        <v>8</v>
      </c>
      <c r="F14" s="27">
        <v>1</v>
      </c>
      <c r="G14" s="27">
        <v>1</v>
      </c>
      <c r="H14" s="27">
        <v>31</v>
      </c>
      <c r="I14" s="20">
        <v>74300</v>
      </c>
      <c r="J14" s="21">
        <v>0</v>
      </c>
      <c r="K14" s="21">
        <f t="shared" si="0"/>
        <v>25262</v>
      </c>
      <c r="L14" s="15">
        <v>1800</v>
      </c>
      <c r="M14" s="21">
        <f t="shared" si="1"/>
        <v>612</v>
      </c>
      <c r="N14" s="15">
        <f>ROUND((I14)*9%,0)</f>
        <v>6687</v>
      </c>
      <c r="O14" s="15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f t="shared" si="2"/>
        <v>7430</v>
      </c>
      <c r="V14" s="21">
        <v>0</v>
      </c>
      <c r="W14" s="21">
        <v>1800</v>
      </c>
      <c r="X14" s="21">
        <v>0</v>
      </c>
      <c r="Y14" s="21">
        <v>0</v>
      </c>
      <c r="Z14" s="15">
        <f>ROUND((I14)*10%,0)</f>
        <v>7430</v>
      </c>
      <c r="AA14" s="21">
        <v>0</v>
      </c>
      <c r="AB14" s="21">
        <v>0</v>
      </c>
      <c r="AC14" s="22">
        <f t="shared" si="3"/>
        <v>125321</v>
      </c>
      <c r="AD14" s="15">
        <v>10100</v>
      </c>
      <c r="AE14" s="21">
        <v>208</v>
      </c>
      <c r="AF14" s="16">
        <v>0</v>
      </c>
      <c r="AG14" s="15">
        <v>0</v>
      </c>
      <c r="AH14" s="15">
        <f>O14</f>
        <v>0</v>
      </c>
      <c r="AI14" s="15">
        <f t="shared" si="8"/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16">
        <v>8000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15">
        <v>60</v>
      </c>
      <c r="BA14" s="15">
        <f>Z14</f>
        <v>7430</v>
      </c>
      <c r="BB14" s="21">
        <v>0</v>
      </c>
      <c r="BC14" s="21">
        <v>0</v>
      </c>
      <c r="BD14" s="21">
        <v>0</v>
      </c>
      <c r="BE14" s="16">
        <v>0</v>
      </c>
      <c r="BF14" s="21">
        <v>0</v>
      </c>
      <c r="BG14" s="21">
        <v>0</v>
      </c>
      <c r="BH14" s="22">
        <f t="shared" si="4"/>
        <v>25798</v>
      </c>
      <c r="BI14" s="21">
        <f t="shared" si="5"/>
        <v>99523</v>
      </c>
      <c r="BJ14" s="9"/>
    </row>
    <row r="15" spans="1:62" ht="24.75" customHeight="1">
      <c r="A15" s="9">
        <v>14</v>
      </c>
      <c r="B15" s="24" t="s">
        <v>98</v>
      </c>
      <c r="C15" s="25" t="s">
        <v>63</v>
      </c>
      <c r="D15" s="26" t="s">
        <v>92</v>
      </c>
      <c r="E15" s="27">
        <v>7</v>
      </c>
      <c r="F15" s="27">
        <v>1</v>
      </c>
      <c r="G15" s="27">
        <v>1</v>
      </c>
      <c r="H15" s="27">
        <v>31</v>
      </c>
      <c r="I15" s="20">
        <v>68000</v>
      </c>
      <c r="J15" s="21">
        <v>0</v>
      </c>
      <c r="K15" s="21">
        <f t="shared" si="0"/>
        <v>23120</v>
      </c>
      <c r="L15" s="15">
        <v>1800</v>
      </c>
      <c r="M15" s="21">
        <f t="shared" si="1"/>
        <v>612</v>
      </c>
      <c r="N15" s="15">
        <v>0</v>
      </c>
      <c r="O15" s="15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f t="shared" si="2"/>
        <v>6800</v>
      </c>
      <c r="V15" s="21">
        <v>0</v>
      </c>
      <c r="W15" s="21">
        <v>1800</v>
      </c>
      <c r="X15" s="21">
        <v>0</v>
      </c>
      <c r="Y15" s="21">
        <v>0</v>
      </c>
      <c r="Z15" s="15">
        <f>ROUND((I15)*10%,0)</f>
        <v>6800</v>
      </c>
      <c r="AA15" s="21">
        <v>0</v>
      </c>
      <c r="AB15" s="21">
        <v>0</v>
      </c>
      <c r="AC15" s="22">
        <f t="shared" si="3"/>
        <v>108932</v>
      </c>
      <c r="AD15" s="15">
        <v>8200</v>
      </c>
      <c r="AE15" s="21">
        <v>208</v>
      </c>
      <c r="AF15" s="16">
        <v>320</v>
      </c>
      <c r="AG15" s="15">
        <v>535</v>
      </c>
      <c r="AH15" s="15">
        <f>O15</f>
        <v>0</v>
      </c>
      <c r="AI15" s="15">
        <f t="shared" si="8"/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16">
        <v>15000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15">
        <v>60</v>
      </c>
      <c r="BA15" s="15">
        <f>Z15</f>
        <v>6800</v>
      </c>
      <c r="BB15" s="21">
        <v>0</v>
      </c>
      <c r="BC15" s="21">
        <v>0</v>
      </c>
      <c r="BD15" s="21">
        <v>0</v>
      </c>
      <c r="BE15" s="16">
        <v>0</v>
      </c>
      <c r="BF15" s="21">
        <v>0</v>
      </c>
      <c r="BG15" s="21">
        <v>0</v>
      </c>
      <c r="BH15" s="22">
        <f t="shared" si="4"/>
        <v>31123</v>
      </c>
      <c r="BI15" s="21">
        <f t="shared" si="5"/>
        <v>77809</v>
      </c>
      <c r="BJ15" s="9"/>
    </row>
    <row r="16" spans="1:62" ht="24.75" customHeight="1">
      <c r="A16" s="9">
        <v>15</v>
      </c>
      <c r="B16" s="24" t="s">
        <v>64</v>
      </c>
      <c r="C16" s="25" t="s">
        <v>65</v>
      </c>
      <c r="D16" s="26" t="s">
        <v>92</v>
      </c>
      <c r="E16" s="27">
        <v>7</v>
      </c>
      <c r="F16" s="27">
        <v>1</v>
      </c>
      <c r="G16" s="27">
        <v>1</v>
      </c>
      <c r="H16" s="27">
        <v>31</v>
      </c>
      <c r="I16" s="20">
        <v>56900</v>
      </c>
      <c r="J16" s="21">
        <v>0</v>
      </c>
      <c r="K16" s="21">
        <f t="shared" si="0"/>
        <v>19346</v>
      </c>
      <c r="L16" s="15">
        <v>1800</v>
      </c>
      <c r="M16" s="21">
        <f t="shared" si="1"/>
        <v>612</v>
      </c>
      <c r="N16" s="15">
        <v>0</v>
      </c>
      <c r="O16" s="21">
        <f aca="true" t="shared" si="9" ref="O16:O24">ROUND((I16+K16)*14%,0)</f>
        <v>10674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f t="shared" si="2"/>
        <v>5690</v>
      </c>
      <c r="V16" s="21">
        <v>0</v>
      </c>
      <c r="W16" s="21">
        <v>1800</v>
      </c>
      <c r="X16" s="21">
        <v>0</v>
      </c>
      <c r="Y16" s="21">
        <v>0</v>
      </c>
      <c r="Z16" s="15">
        <v>0</v>
      </c>
      <c r="AA16" s="21">
        <v>0</v>
      </c>
      <c r="AB16" s="21">
        <v>0</v>
      </c>
      <c r="AC16" s="22">
        <f t="shared" si="3"/>
        <v>96822</v>
      </c>
      <c r="AD16" s="15">
        <v>5600</v>
      </c>
      <c r="AE16" s="21">
        <v>208</v>
      </c>
      <c r="AF16" s="16">
        <v>320</v>
      </c>
      <c r="AG16" s="15">
        <v>964</v>
      </c>
      <c r="AH16" s="21">
        <f aca="true" t="shared" si="10" ref="AH16:AH24">ROUND((I16+K16)*10%,0)</f>
        <v>7625</v>
      </c>
      <c r="AI16" s="15">
        <f t="shared" si="8"/>
        <v>10674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16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15">
        <v>60</v>
      </c>
      <c r="BA16" s="15">
        <f>Z16</f>
        <v>0</v>
      </c>
      <c r="BB16" s="21">
        <v>0</v>
      </c>
      <c r="BC16" s="21">
        <v>0</v>
      </c>
      <c r="BD16" s="21">
        <v>0</v>
      </c>
      <c r="BE16" s="16">
        <v>0</v>
      </c>
      <c r="BF16" s="21">
        <v>0</v>
      </c>
      <c r="BG16" s="21">
        <v>0</v>
      </c>
      <c r="BH16" s="22">
        <f t="shared" si="4"/>
        <v>25451</v>
      </c>
      <c r="BI16" s="21">
        <f t="shared" si="5"/>
        <v>71371</v>
      </c>
      <c r="BJ16" s="9"/>
    </row>
    <row r="17" spans="1:62" ht="24.75" customHeight="1">
      <c r="A17" s="9">
        <v>16</v>
      </c>
      <c r="B17" s="24" t="s">
        <v>162</v>
      </c>
      <c r="C17" s="25" t="s">
        <v>134</v>
      </c>
      <c r="D17" s="26" t="s">
        <v>163</v>
      </c>
      <c r="E17" s="27">
        <v>7</v>
      </c>
      <c r="F17" s="27">
        <v>1</v>
      </c>
      <c r="G17" s="27">
        <v>1</v>
      </c>
      <c r="H17" s="27">
        <v>31</v>
      </c>
      <c r="I17" s="20">
        <v>52000</v>
      </c>
      <c r="J17" s="21">
        <v>0</v>
      </c>
      <c r="K17" s="21">
        <f t="shared" si="0"/>
        <v>17680</v>
      </c>
      <c r="L17" s="15">
        <v>1800</v>
      </c>
      <c r="M17" s="21">
        <f t="shared" si="1"/>
        <v>612</v>
      </c>
      <c r="N17" s="15">
        <v>0</v>
      </c>
      <c r="O17" s="21">
        <f t="shared" si="9"/>
        <v>9755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f t="shared" si="2"/>
        <v>5200</v>
      </c>
      <c r="V17" s="21">
        <v>0</v>
      </c>
      <c r="W17" s="21">
        <v>1800</v>
      </c>
      <c r="X17" s="21">
        <v>0</v>
      </c>
      <c r="Y17" s="21">
        <v>0</v>
      </c>
      <c r="Z17" s="15">
        <v>0</v>
      </c>
      <c r="AA17" s="21">
        <v>0</v>
      </c>
      <c r="AB17" s="21">
        <v>0</v>
      </c>
      <c r="AC17" s="22">
        <f t="shared" si="3"/>
        <v>88847</v>
      </c>
      <c r="AD17" s="15">
        <v>4500</v>
      </c>
      <c r="AE17" s="21">
        <v>208</v>
      </c>
      <c r="AF17" s="16">
        <v>320</v>
      </c>
      <c r="AG17" s="15">
        <v>535</v>
      </c>
      <c r="AH17" s="21">
        <f t="shared" si="10"/>
        <v>6968</v>
      </c>
      <c r="AI17" s="15">
        <f t="shared" si="8"/>
        <v>9755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16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15">
        <v>60</v>
      </c>
      <c r="BA17" s="15">
        <f>Z17</f>
        <v>0</v>
      </c>
      <c r="BB17" s="21">
        <v>0</v>
      </c>
      <c r="BC17" s="21">
        <v>0</v>
      </c>
      <c r="BD17" s="21">
        <v>0</v>
      </c>
      <c r="BE17" s="16">
        <v>0</v>
      </c>
      <c r="BF17" s="21">
        <v>0</v>
      </c>
      <c r="BG17" s="21">
        <v>0</v>
      </c>
      <c r="BH17" s="22">
        <f t="shared" si="4"/>
        <v>22346</v>
      </c>
      <c r="BI17" s="21">
        <f t="shared" si="5"/>
        <v>66501</v>
      </c>
      <c r="BJ17" s="9"/>
    </row>
    <row r="18" spans="1:62" ht="24.75" customHeight="1">
      <c r="A18" s="9">
        <v>17</v>
      </c>
      <c r="B18" s="24" t="s">
        <v>109</v>
      </c>
      <c r="C18" s="25" t="s">
        <v>104</v>
      </c>
      <c r="D18" s="26" t="s">
        <v>105</v>
      </c>
      <c r="E18" s="27">
        <v>7</v>
      </c>
      <c r="F18" s="27">
        <v>1</v>
      </c>
      <c r="G18" s="27">
        <v>1</v>
      </c>
      <c r="H18" s="27">
        <v>31</v>
      </c>
      <c r="I18" s="20">
        <v>50500</v>
      </c>
      <c r="J18" s="21">
        <v>0</v>
      </c>
      <c r="K18" s="21">
        <f t="shared" si="0"/>
        <v>17170</v>
      </c>
      <c r="L18" s="15">
        <v>1800</v>
      </c>
      <c r="M18" s="21">
        <f t="shared" si="1"/>
        <v>612</v>
      </c>
      <c r="N18" s="15">
        <v>0</v>
      </c>
      <c r="O18" s="21">
        <f t="shared" si="9"/>
        <v>9474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f t="shared" si="2"/>
        <v>5050</v>
      </c>
      <c r="V18" s="21">
        <v>0</v>
      </c>
      <c r="W18" s="21">
        <v>1800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2">
        <f t="shared" si="3"/>
        <v>86406</v>
      </c>
      <c r="AD18" s="15">
        <v>2200</v>
      </c>
      <c r="AE18" s="21">
        <v>208</v>
      </c>
      <c r="AF18" s="16">
        <v>320</v>
      </c>
      <c r="AG18" s="15">
        <v>964</v>
      </c>
      <c r="AH18" s="21">
        <f t="shared" si="10"/>
        <v>6767</v>
      </c>
      <c r="AI18" s="15">
        <f t="shared" si="8"/>
        <v>9474</v>
      </c>
      <c r="AJ18" s="15">
        <f aca="true" t="shared" si="11" ref="AJ18:AN19">P18</f>
        <v>0</v>
      </c>
      <c r="AK18" s="15">
        <f t="shared" si="11"/>
        <v>0</v>
      </c>
      <c r="AL18" s="15">
        <f t="shared" si="11"/>
        <v>0</v>
      </c>
      <c r="AM18" s="15">
        <f t="shared" si="11"/>
        <v>0</v>
      </c>
      <c r="AN18" s="15">
        <f t="shared" si="11"/>
        <v>0</v>
      </c>
      <c r="AO18" s="21">
        <v>0</v>
      </c>
      <c r="AP18" s="15">
        <f>V18</f>
        <v>0</v>
      </c>
      <c r="AQ18" s="15">
        <v>0</v>
      </c>
      <c r="AR18" s="15">
        <f>X18</f>
        <v>0</v>
      </c>
      <c r="AS18" s="15">
        <f>Y18</f>
        <v>0</v>
      </c>
      <c r="AT18" s="15">
        <f>Z18</f>
        <v>0</v>
      </c>
      <c r="AU18" s="15">
        <f>AA18</f>
        <v>0</v>
      </c>
      <c r="AV18" s="15">
        <f>AB18</f>
        <v>0</v>
      </c>
      <c r="AW18" s="15">
        <v>0</v>
      </c>
      <c r="AX18" s="15">
        <v>0</v>
      </c>
      <c r="AY18" s="15">
        <v>0</v>
      </c>
      <c r="AZ18" s="15">
        <v>60</v>
      </c>
      <c r="BA18" s="15">
        <v>0</v>
      </c>
      <c r="BB18" s="21">
        <v>0</v>
      </c>
      <c r="BC18" s="21">
        <v>0</v>
      </c>
      <c r="BD18" s="15">
        <f>AJ18</f>
        <v>0</v>
      </c>
      <c r="BE18" s="16">
        <v>0</v>
      </c>
      <c r="BF18" s="15">
        <f>AL18</f>
        <v>0</v>
      </c>
      <c r="BG18" s="15">
        <v>0</v>
      </c>
      <c r="BH18" s="22">
        <f t="shared" si="4"/>
        <v>19993</v>
      </c>
      <c r="BI18" s="21">
        <f t="shared" si="5"/>
        <v>66413</v>
      </c>
      <c r="BJ18" s="9"/>
    </row>
    <row r="19" spans="1:62" ht="24.75" customHeight="1">
      <c r="A19" s="9">
        <v>18</v>
      </c>
      <c r="B19" s="24" t="s">
        <v>132</v>
      </c>
      <c r="C19" s="25" t="s">
        <v>68</v>
      </c>
      <c r="D19" s="26" t="s">
        <v>117</v>
      </c>
      <c r="E19" s="27">
        <v>7</v>
      </c>
      <c r="F19" s="27">
        <v>1</v>
      </c>
      <c r="G19" s="27">
        <v>1</v>
      </c>
      <c r="H19" s="27">
        <v>31</v>
      </c>
      <c r="I19" s="20">
        <v>53600</v>
      </c>
      <c r="J19" s="21">
        <v>0</v>
      </c>
      <c r="K19" s="21">
        <f t="shared" si="0"/>
        <v>18224</v>
      </c>
      <c r="L19" s="15">
        <v>1800</v>
      </c>
      <c r="M19" s="21">
        <f t="shared" si="1"/>
        <v>612</v>
      </c>
      <c r="N19" s="15">
        <v>0</v>
      </c>
      <c r="O19" s="21">
        <f t="shared" si="9"/>
        <v>10055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f t="shared" si="2"/>
        <v>5360</v>
      </c>
      <c r="V19" s="21">
        <v>0</v>
      </c>
      <c r="W19" s="21">
        <v>1800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2">
        <f t="shared" si="3"/>
        <v>91451</v>
      </c>
      <c r="AD19" s="15">
        <v>4600</v>
      </c>
      <c r="AE19" s="21">
        <v>208</v>
      </c>
      <c r="AF19" s="16">
        <v>320</v>
      </c>
      <c r="AG19" s="15">
        <v>964</v>
      </c>
      <c r="AH19" s="21">
        <f t="shared" si="10"/>
        <v>7182</v>
      </c>
      <c r="AI19" s="15">
        <f t="shared" si="8"/>
        <v>10055</v>
      </c>
      <c r="AJ19" s="15">
        <f t="shared" si="11"/>
        <v>0</v>
      </c>
      <c r="AK19" s="15">
        <f t="shared" si="11"/>
        <v>0</v>
      </c>
      <c r="AL19" s="15">
        <f t="shared" si="11"/>
        <v>0</v>
      </c>
      <c r="AM19" s="15">
        <f t="shared" si="11"/>
        <v>0</v>
      </c>
      <c r="AN19" s="15">
        <f t="shared" si="11"/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15">
        <v>60</v>
      </c>
      <c r="BA19" s="15">
        <v>0</v>
      </c>
      <c r="BB19" s="21">
        <v>0</v>
      </c>
      <c r="BC19" s="21">
        <v>0</v>
      </c>
      <c r="BD19" s="15">
        <v>0</v>
      </c>
      <c r="BE19" s="16">
        <v>0</v>
      </c>
      <c r="BF19" s="15">
        <v>0</v>
      </c>
      <c r="BG19" s="15">
        <v>0</v>
      </c>
      <c r="BH19" s="22">
        <f t="shared" si="4"/>
        <v>23389</v>
      </c>
      <c r="BI19" s="21">
        <f t="shared" si="5"/>
        <v>68062</v>
      </c>
      <c r="BJ19" s="9"/>
    </row>
    <row r="20" spans="1:62" ht="24.75" customHeight="1">
      <c r="A20" s="9">
        <v>19</v>
      </c>
      <c r="B20" s="24" t="s">
        <v>122</v>
      </c>
      <c r="C20" s="25" t="s">
        <v>123</v>
      </c>
      <c r="D20" s="26" t="s">
        <v>124</v>
      </c>
      <c r="E20" s="27">
        <v>7</v>
      </c>
      <c r="F20" s="27">
        <v>7</v>
      </c>
      <c r="G20" s="27">
        <v>7</v>
      </c>
      <c r="H20" s="27">
        <v>31</v>
      </c>
      <c r="I20" s="20">
        <v>49000</v>
      </c>
      <c r="J20" s="21">
        <v>0</v>
      </c>
      <c r="K20" s="21">
        <f t="shared" si="0"/>
        <v>16660</v>
      </c>
      <c r="L20" s="15">
        <v>1800</v>
      </c>
      <c r="M20" s="21">
        <f t="shared" si="1"/>
        <v>612</v>
      </c>
      <c r="N20" s="15">
        <v>0</v>
      </c>
      <c r="O20" s="21">
        <f t="shared" si="9"/>
        <v>9192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f t="shared" si="2"/>
        <v>4900</v>
      </c>
      <c r="V20" s="21">
        <v>0</v>
      </c>
      <c r="W20" s="21">
        <v>1800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2">
        <f>SUM(I20:AB20)</f>
        <v>83964</v>
      </c>
      <c r="AD20" s="15">
        <v>4500</v>
      </c>
      <c r="AE20" s="21">
        <v>208</v>
      </c>
      <c r="AF20" s="16">
        <v>320</v>
      </c>
      <c r="AG20" s="15">
        <v>535</v>
      </c>
      <c r="AH20" s="21">
        <f t="shared" si="10"/>
        <v>6566</v>
      </c>
      <c r="AI20" s="15">
        <f t="shared" si="8"/>
        <v>9192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15">
        <v>60</v>
      </c>
      <c r="BA20" s="15">
        <v>0</v>
      </c>
      <c r="BB20" s="21">
        <v>0</v>
      </c>
      <c r="BC20" s="21">
        <v>0</v>
      </c>
      <c r="BD20" s="15">
        <v>0</v>
      </c>
      <c r="BE20" s="16">
        <v>0</v>
      </c>
      <c r="BF20" s="15">
        <v>0</v>
      </c>
      <c r="BG20" s="15">
        <v>0</v>
      </c>
      <c r="BH20" s="22">
        <f t="shared" si="4"/>
        <v>21381</v>
      </c>
      <c r="BI20" s="21">
        <f t="shared" si="5"/>
        <v>62583</v>
      </c>
      <c r="BJ20" s="9"/>
    </row>
    <row r="21" spans="1:62" ht="24.75" customHeight="1">
      <c r="A21" s="9">
        <v>20</v>
      </c>
      <c r="B21" s="24" t="s">
        <v>144</v>
      </c>
      <c r="C21" s="25" t="s">
        <v>142</v>
      </c>
      <c r="D21" s="26" t="s">
        <v>143</v>
      </c>
      <c r="E21" s="27">
        <v>7</v>
      </c>
      <c r="F21" s="27">
        <v>7</v>
      </c>
      <c r="G21" s="27">
        <v>7</v>
      </c>
      <c r="H21" s="27">
        <v>31</v>
      </c>
      <c r="I21" s="20">
        <v>49000</v>
      </c>
      <c r="J21" s="21">
        <v>0</v>
      </c>
      <c r="K21" s="21">
        <f t="shared" si="0"/>
        <v>16660</v>
      </c>
      <c r="L21" s="15">
        <v>1800</v>
      </c>
      <c r="M21" s="21">
        <f t="shared" si="1"/>
        <v>612</v>
      </c>
      <c r="N21" s="15">
        <v>0</v>
      </c>
      <c r="O21" s="21">
        <f t="shared" si="9"/>
        <v>9192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f t="shared" si="2"/>
        <v>4900</v>
      </c>
      <c r="V21" s="21">
        <v>0</v>
      </c>
      <c r="W21" s="21">
        <v>1800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2">
        <f>SUM(I21:AB21)</f>
        <v>83964</v>
      </c>
      <c r="AD21" s="15">
        <v>5500</v>
      </c>
      <c r="AE21" s="21">
        <v>208</v>
      </c>
      <c r="AF21" s="16">
        <v>320</v>
      </c>
      <c r="AG21" s="15">
        <v>535</v>
      </c>
      <c r="AH21" s="21">
        <f t="shared" si="10"/>
        <v>6566</v>
      </c>
      <c r="AI21" s="15">
        <f t="shared" si="8"/>
        <v>9192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15">
        <v>60</v>
      </c>
      <c r="BA21" s="15">
        <v>0</v>
      </c>
      <c r="BB21" s="21">
        <v>0</v>
      </c>
      <c r="BC21" s="21">
        <v>0</v>
      </c>
      <c r="BD21" s="15">
        <v>0</v>
      </c>
      <c r="BE21" s="16">
        <v>0</v>
      </c>
      <c r="BF21" s="15">
        <v>0</v>
      </c>
      <c r="BG21" s="15">
        <v>0</v>
      </c>
      <c r="BH21" s="22">
        <f>SUM(AD21:BG21)</f>
        <v>22381</v>
      </c>
      <c r="BI21" s="21">
        <f t="shared" si="5"/>
        <v>61583</v>
      </c>
      <c r="BJ21" s="9"/>
    </row>
    <row r="22" spans="1:62" ht="24.75" customHeight="1">
      <c r="A22" s="9">
        <v>21</v>
      </c>
      <c r="B22" s="24" t="s">
        <v>147</v>
      </c>
      <c r="C22" s="25" t="s">
        <v>148</v>
      </c>
      <c r="D22" s="26" t="s">
        <v>149</v>
      </c>
      <c r="E22" s="27">
        <v>7</v>
      </c>
      <c r="F22" s="27">
        <v>7</v>
      </c>
      <c r="G22" s="27">
        <v>7</v>
      </c>
      <c r="H22" s="27">
        <v>31</v>
      </c>
      <c r="I22" s="20">
        <v>49000</v>
      </c>
      <c r="J22" s="21">
        <v>0</v>
      </c>
      <c r="K22" s="21">
        <f t="shared" si="0"/>
        <v>16660</v>
      </c>
      <c r="L22" s="15">
        <v>1800</v>
      </c>
      <c r="M22" s="21">
        <f t="shared" si="1"/>
        <v>612</v>
      </c>
      <c r="N22" s="15">
        <v>0</v>
      </c>
      <c r="O22" s="21">
        <f t="shared" si="9"/>
        <v>9192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f t="shared" si="2"/>
        <v>4900</v>
      </c>
      <c r="V22" s="21">
        <v>0</v>
      </c>
      <c r="W22" s="21">
        <v>1800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2">
        <f>SUM(I22:AB22)</f>
        <v>83964</v>
      </c>
      <c r="AD22" s="15">
        <v>3600</v>
      </c>
      <c r="AE22" s="21">
        <v>208</v>
      </c>
      <c r="AF22" s="16">
        <v>130</v>
      </c>
      <c r="AG22" s="15">
        <v>438</v>
      </c>
      <c r="AH22" s="21">
        <f t="shared" si="10"/>
        <v>6566</v>
      </c>
      <c r="AI22" s="15">
        <f t="shared" si="8"/>
        <v>9192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15">
        <v>60</v>
      </c>
      <c r="BA22" s="15">
        <v>0</v>
      </c>
      <c r="BB22" s="21">
        <v>0</v>
      </c>
      <c r="BC22" s="21">
        <v>0</v>
      </c>
      <c r="BD22" s="15">
        <v>0</v>
      </c>
      <c r="BE22" s="16">
        <v>0</v>
      </c>
      <c r="BF22" s="15">
        <v>0</v>
      </c>
      <c r="BG22" s="15">
        <v>0</v>
      </c>
      <c r="BH22" s="22">
        <f>SUM(AD22:BG22)</f>
        <v>20194</v>
      </c>
      <c r="BI22" s="21">
        <f t="shared" si="5"/>
        <v>63770</v>
      </c>
      <c r="BJ22" s="9"/>
    </row>
    <row r="23" spans="1:62" ht="24.75" customHeight="1">
      <c r="A23" s="9">
        <v>22</v>
      </c>
      <c r="B23" s="24" t="s">
        <v>150</v>
      </c>
      <c r="C23" s="25" t="s">
        <v>151</v>
      </c>
      <c r="D23" s="26" t="s">
        <v>152</v>
      </c>
      <c r="E23" s="27">
        <v>7</v>
      </c>
      <c r="F23" s="27">
        <v>7</v>
      </c>
      <c r="G23" s="27">
        <v>7</v>
      </c>
      <c r="H23" s="27">
        <v>31</v>
      </c>
      <c r="I23" s="20">
        <v>49000</v>
      </c>
      <c r="J23" s="21">
        <v>0</v>
      </c>
      <c r="K23" s="21">
        <f t="shared" si="0"/>
        <v>16660</v>
      </c>
      <c r="L23" s="15">
        <v>1800</v>
      </c>
      <c r="M23" s="21">
        <f t="shared" si="1"/>
        <v>612</v>
      </c>
      <c r="N23" s="15">
        <v>0</v>
      </c>
      <c r="O23" s="21">
        <f t="shared" si="9"/>
        <v>9192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f t="shared" si="2"/>
        <v>4900</v>
      </c>
      <c r="V23" s="21">
        <v>0</v>
      </c>
      <c r="W23" s="21">
        <v>1800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2">
        <f>SUM(I23:AB23)</f>
        <v>83964</v>
      </c>
      <c r="AD23" s="15">
        <v>3600</v>
      </c>
      <c r="AE23" s="21">
        <v>208</v>
      </c>
      <c r="AF23" s="16">
        <v>130</v>
      </c>
      <c r="AG23" s="15">
        <v>867</v>
      </c>
      <c r="AH23" s="21">
        <f t="shared" si="10"/>
        <v>6566</v>
      </c>
      <c r="AI23" s="15">
        <f t="shared" si="8"/>
        <v>9192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15">
        <v>60</v>
      </c>
      <c r="BA23" s="15">
        <v>0</v>
      </c>
      <c r="BB23" s="21">
        <v>0</v>
      </c>
      <c r="BC23" s="21">
        <v>0</v>
      </c>
      <c r="BD23" s="15">
        <v>0</v>
      </c>
      <c r="BE23" s="16">
        <v>0</v>
      </c>
      <c r="BF23" s="15">
        <v>0</v>
      </c>
      <c r="BG23" s="15">
        <v>0</v>
      </c>
      <c r="BH23" s="22">
        <f>SUM(AD23:BG23)</f>
        <v>20623</v>
      </c>
      <c r="BI23" s="21">
        <f t="shared" si="5"/>
        <v>63341</v>
      </c>
      <c r="BJ23" s="9"/>
    </row>
    <row r="24" spans="1:62" ht="24.75" customHeight="1">
      <c r="A24" s="9">
        <v>23</v>
      </c>
      <c r="B24" s="24" t="s">
        <v>153</v>
      </c>
      <c r="C24" s="25" t="s">
        <v>154</v>
      </c>
      <c r="D24" s="26" t="s">
        <v>155</v>
      </c>
      <c r="E24" s="27">
        <v>7</v>
      </c>
      <c r="F24" s="27">
        <v>7</v>
      </c>
      <c r="G24" s="27">
        <v>7</v>
      </c>
      <c r="H24" s="27">
        <v>31</v>
      </c>
      <c r="I24" s="20">
        <v>49000</v>
      </c>
      <c r="J24" s="21">
        <v>0</v>
      </c>
      <c r="K24" s="21">
        <f t="shared" si="0"/>
        <v>16660</v>
      </c>
      <c r="L24" s="15">
        <v>1800</v>
      </c>
      <c r="M24" s="21">
        <f t="shared" si="1"/>
        <v>612</v>
      </c>
      <c r="N24" s="15">
        <v>0</v>
      </c>
      <c r="O24" s="21">
        <f t="shared" si="9"/>
        <v>9192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f t="shared" si="2"/>
        <v>4900</v>
      </c>
      <c r="V24" s="21">
        <v>0</v>
      </c>
      <c r="W24" s="21">
        <v>1800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2">
        <f>SUM(I24:AB24)</f>
        <v>83964</v>
      </c>
      <c r="AD24" s="15">
        <v>3600</v>
      </c>
      <c r="AE24" s="21">
        <v>208</v>
      </c>
      <c r="AF24" s="16">
        <v>130</v>
      </c>
      <c r="AG24" s="15">
        <v>438</v>
      </c>
      <c r="AH24" s="21">
        <f t="shared" si="10"/>
        <v>6566</v>
      </c>
      <c r="AI24" s="15">
        <f t="shared" si="8"/>
        <v>9192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15">
        <v>60</v>
      </c>
      <c r="BA24" s="15">
        <v>0</v>
      </c>
      <c r="BB24" s="21">
        <v>0</v>
      </c>
      <c r="BC24" s="21">
        <v>0</v>
      </c>
      <c r="BD24" s="15">
        <v>0</v>
      </c>
      <c r="BE24" s="16">
        <v>0</v>
      </c>
      <c r="BF24" s="15">
        <v>0</v>
      </c>
      <c r="BG24" s="15">
        <v>0</v>
      </c>
      <c r="BH24" s="22">
        <f>SUM(AD24:BG24)</f>
        <v>20194</v>
      </c>
      <c r="BI24" s="21">
        <f t="shared" si="5"/>
        <v>63770</v>
      </c>
      <c r="BJ24" s="9"/>
    </row>
    <row r="25" spans="1:63" ht="24.75" customHeight="1">
      <c r="A25" s="9">
        <v>24</v>
      </c>
      <c r="B25" s="24" t="s">
        <v>66</v>
      </c>
      <c r="C25" s="25" t="s">
        <v>67</v>
      </c>
      <c r="D25" s="26" t="s">
        <v>93</v>
      </c>
      <c r="E25" s="27">
        <v>8</v>
      </c>
      <c r="F25" s="27">
        <v>1</v>
      </c>
      <c r="G25" s="27">
        <v>1</v>
      </c>
      <c r="H25" s="27">
        <v>31</v>
      </c>
      <c r="I25" s="20">
        <v>78000</v>
      </c>
      <c r="J25" s="21">
        <v>0</v>
      </c>
      <c r="K25" s="21">
        <f t="shared" si="0"/>
        <v>26520</v>
      </c>
      <c r="L25" s="15">
        <v>1800</v>
      </c>
      <c r="M25" s="21">
        <f t="shared" si="1"/>
        <v>612</v>
      </c>
      <c r="N25" s="15">
        <f>ROUND((I25)*9%,0)</f>
        <v>7020</v>
      </c>
      <c r="O25" s="15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f t="shared" si="2"/>
        <v>7800</v>
      </c>
      <c r="V25" s="21">
        <v>0</v>
      </c>
      <c r="W25" s="21">
        <v>1800</v>
      </c>
      <c r="X25" s="21">
        <v>0</v>
      </c>
      <c r="Y25" s="21">
        <v>0</v>
      </c>
      <c r="Z25" s="15">
        <f>ROUND((I25)*10%,0)</f>
        <v>7800</v>
      </c>
      <c r="AA25" s="21">
        <v>0</v>
      </c>
      <c r="AB25" s="21">
        <v>0</v>
      </c>
      <c r="AC25" s="22">
        <f t="shared" si="3"/>
        <v>131352</v>
      </c>
      <c r="AD25" s="15">
        <v>0</v>
      </c>
      <c r="AE25" s="21">
        <v>208</v>
      </c>
      <c r="AF25" s="16">
        <v>0</v>
      </c>
      <c r="AG25" s="15">
        <v>0</v>
      </c>
      <c r="AH25" s="15">
        <v>0</v>
      </c>
      <c r="AI25" s="15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16">
        <v>40000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15">
        <v>60</v>
      </c>
      <c r="BA25" s="15">
        <f aca="true" t="shared" si="12" ref="BA25:BA31">Z25</f>
        <v>7800</v>
      </c>
      <c r="BB25" s="21">
        <v>0</v>
      </c>
      <c r="BC25" s="21">
        <v>0</v>
      </c>
      <c r="BD25" s="21">
        <v>0</v>
      </c>
      <c r="BE25" s="16">
        <v>0</v>
      </c>
      <c r="BF25" s="21">
        <v>0</v>
      </c>
      <c r="BG25" s="21">
        <v>0</v>
      </c>
      <c r="BH25" s="22">
        <f t="shared" si="4"/>
        <v>48068</v>
      </c>
      <c r="BI25" s="21">
        <f t="shared" si="5"/>
        <v>83284</v>
      </c>
      <c r="BJ25" s="10"/>
      <c r="BK25" s="11"/>
    </row>
    <row r="26" spans="1:62" ht="24.75" customHeight="1">
      <c r="A26" s="9">
        <v>25</v>
      </c>
      <c r="B26" s="24" t="s">
        <v>69</v>
      </c>
      <c r="C26" s="25" t="s">
        <v>70</v>
      </c>
      <c r="D26" s="26" t="s">
        <v>94</v>
      </c>
      <c r="E26" s="27">
        <v>6</v>
      </c>
      <c r="F26" s="27">
        <v>1</v>
      </c>
      <c r="G26" s="27">
        <v>1</v>
      </c>
      <c r="H26" s="27">
        <v>31</v>
      </c>
      <c r="I26" s="20">
        <v>44900</v>
      </c>
      <c r="J26" s="21">
        <v>0</v>
      </c>
      <c r="K26" s="21">
        <f t="shared" si="0"/>
        <v>15266</v>
      </c>
      <c r="L26" s="15">
        <v>1800</v>
      </c>
      <c r="M26" s="21">
        <f t="shared" si="1"/>
        <v>612</v>
      </c>
      <c r="N26" s="15">
        <v>0</v>
      </c>
      <c r="O26" s="21">
        <f aca="true" t="shared" si="13" ref="O26:O37">ROUND((I26+K26)*14%,0)</f>
        <v>8423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f t="shared" si="2"/>
        <v>4490</v>
      </c>
      <c r="V26" s="21">
        <v>0</v>
      </c>
      <c r="W26" s="21">
        <v>1800</v>
      </c>
      <c r="X26" s="21">
        <v>0</v>
      </c>
      <c r="Y26" s="21">
        <v>0</v>
      </c>
      <c r="Z26" s="15">
        <v>0</v>
      </c>
      <c r="AA26" s="21">
        <v>0</v>
      </c>
      <c r="AB26" s="21">
        <v>0</v>
      </c>
      <c r="AC26" s="22">
        <f t="shared" si="3"/>
        <v>77291</v>
      </c>
      <c r="AD26" s="15">
        <v>2400</v>
      </c>
      <c r="AE26" s="21">
        <v>208</v>
      </c>
      <c r="AF26" s="16">
        <v>0</v>
      </c>
      <c r="AG26" s="15">
        <v>0</v>
      </c>
      <c r="AH26" s="21">
        <f aca="true" t="shared" si="14" ref="AH26:AH37">ROUND((I26+K26)*10%,0)</f>
        <v>6017</v>
      </c>
      <c r="AI26" s="15">
        <f t="shared" si="8"/>
        <v>8423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16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15">
        <v>60</v>
      </c>
      <c r="BA26" s="15">
        <f t="shared" si="12"/>
        <v>0</v>
      </c>
      <c r="BB26" s="21">
        <v>0</v>
      </c>
      <c r="BC26" s="21">
        <v>0</v>
      </c>
      <c r="BD26" s="21">
        <v>0</v>
      </c>
      <c r="BE26" s="16">
        <v>0</v>
      </c>
      <c r="BF26" s="21">
        <v>0</v>
      </c>
      <c r="BG26" s="21">
        <v>0</v>
      </c>
      <c r="BH26" s="22">
        <f t="shared" si="4"/>
        <v>17108</v>
      </c>
      <c r="BI26" s="21">
        <f t="shared" si="5"/>
        <v>60183</v>
      </c>
      <c r="BJ26" s="9"/>
    </row>
    <row r="27" spans="1:62" ht="24.75" customHeight="1">
      <c r="A27" s="9">
        <v>26</v>
      </c>
      <c r="B27" s="24" t="s">
        <v>71</v>
      </c>
      <c r="C27" s="25" t="s">
        <v>72</v>
      </c>
      <c r="D27" s="26" t="s">
        <v>94</v>
      </c>
      <c r="E27" s="27">
        <v>6</v>
      </c>
      <c r="F27" s="27">
        <v>1</v>
      </c>
      <c r="G27" s="27">
        <v>1</v>
      </c>
      <c r="H27" s="27">
        <v>31</v>
      </c>
      <c r="I27" s="20">
        <v>40016</v>
      </c>
      <c r="J27" s="21">
        <v>0</v>
      </c>
      <c r="K27" s="21">
        <f t="shared" si="0"/>
        <v>13605</v>
      </c>
      <c r="L27" s="15">
        <v>1800</v>
      </c>
      <c r="M27" s="21">
        <v>612</v>
      </c>
      <c r="N27" s="15">
        <v>0</v>
      </c>
      <c r="O27" s="21">
        <f t="shared" si="13"/>
        <v>7507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f t="shared" si="2"/>
        <v>4002</v>
      </c>
      <c r="V27" s="21">
        <v>0</v>
      </c>
      <c r="W27" s="21">
        <v>1800</v>
      </c>
      <c r="X27" s="21">
        <v>0</v>
      </c>
      <c r="Y27" s="21">
        <v>0</v>
      </c>
      <c r="Z27" s="15">
        <v>0</v>
      </c>
      <c r="AA27" s="21">
        <v>0</v>
      </c>
      <c r="AB27" s="21">
        <v>0</v>
      </c>
      <c r="AC27" s="22">
        <f t="shared" si="3"/>
        <v>69342</v>
      </c>
      <c r="AD27" s="15">
        <v>0</v>
      </c>
      <c r="AE27" s="21">
        <v>208</v>
      </c>
      <c r="AF27" s="16">
        <v>320</v>
      </c>
      <c r="AG27" s="15">
        <v>964</v>
      </c>
      <c r="AH27" s="21">
        <f t="shared" si="14"/>
        <v>5362</v>
      </c>
      <c r="AI27" s="15">
        <f t="shared" si="8"/>
        <v>7507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16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15">
        <v>60</v>
      </c>
      <c r="BA27" s="15">
        <f t="shared" si="12"/>
        <v>0</v>
      </c>
      <c r="BB27" s="21">
        <v>0</v>
      </c>
      <c r="BC27" s="21">
        <v>0</v>
      </c>
      <c r="BD27" s="21">
        <v>0</v>
      </c>
      <c r="BE27" s="16">
        <v>0</v>
      </c>
      <c r="BF27" s="21">
        <v>0</v>
      </c>
      <c r="BG27" s="21">
        <v>0</v>
      </c>
      <c r="BH27" s="22">
        <f t="shared" si="4"/>
        <v>14421</v>
      </c>
      <c r="BI27" s="21">
        <f t="shared" si="5"/>
        <v>54921</v>
      </c>
      <c r="BJ27" s="9"/>
    </row>
    <row r="28" spans="1:62" ht="24.75" customHeight="1">
      <c r="A28" s="9">
        <v>27</v>
      </c>
      <c r="B28" s="24" t="s">
        <v>73</v>
      </c>
      <c r="C28" s="25" t="s">
        <v>74</v>
      </c>
      <c r="D28" s="26" t="s">
        <v>94</v>
      </c>
      <c r="E28" s="27">
        <v>6</v>
      </c>
      <c r="F28" s="27">
        <v>1</v>
      </c>
      <c r="G28" s="27">
        <v>1</v>
      </c>
      <c r="H28" s="27">
        <v>31</v>
      </c>
      <c r="I28" s="20">
        <v>41100</v>
      </c>
      <c r="J28" s="21">
        <v>0</v>
      </c>
      <c r="K28" s="21">
        <f t="shared" si="0"/>
        <v>13974</v>
      </c>
      <c r="L28" s="15">
        <v>1800</v>
      </c>
      <c r="M28" s="21">
        <f t="shared" si="1"/>
        <v>612</v>
      </c>
      <c r="N28" s="15">
        <v>0</v>
      </c>
      <c r="O28" s="21">
        <f t="shared" si="13"/>
        <v>7710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f t="shared" si="2"/>
        <v>4110</v>
      </c>
      <c r="V28" s="21">
        <v>0</v>
      </c>
      <c r="W28" s="21">
        <v>1800</v>
      </c>
      <c r="X28" s="21">
        <v>0</v>
      </c>
      <c r="Y28" s="21">
        <v>0</v>
      </c>
      <c r="Z28" s="15">
        <v>0</v>
      </c>
      <c r="AA28" s="21">
        <v>0</v>
      </c>
      <c r="AB28" s="21">
        <v>0</v>
      </c>
      <c r="AC28" s="22">
        <f t="shared" si="3"/>
        <v>71106</v>
      </c>
      <c r="AD28" s="15">
        <v>0</v>
      </c>
      <c r="AE28" s="21">
        <v>208</v>
      </c>
      <c r="AF28" s="16">
        <v>320</v>
      </c>
      <c r="AG28" s="15">
        <v>535</v>
      </c>
      <c r="AH28" s="21">
        <f t="shared" si="14"/>
        <v>5507</v>
      </c>
      <c r="AI28" s="15">
        <f t="shared" si="8"/>
        <v>7710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16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15">
        <v>60</v>
      </c>
      <c r="BA28" s="15">
        <f t="shared" si="12"/>
        <v>0</v>
      </c>
      <c r="BB28" s="21">
        <v>0</v>
      </c>
      <c r="BC28" s="21">
        <v>0</v>
      </c>
      <c r="BD28" s="21">
        <v>0</v>
      </c>
      <c r="BE28" s="16">
        <v>0</v>
      </c>
      <c r="BF28" s="21">
        <v>0</v>
      </c>
      <c r="BG28" s="21">
        <v>0</v>
      </c>
      <c r="BH28" s="22">
        <f t="shared" si="4"/>
        <v>14340</v>
      </c>
      <c r="BI28" s="21">
        <f t="shared" si="5"/>
        <v>56766</v>
      </c>
      <c r="BJ28" s="9"/>
    </row>
    <row r="29" spans="1:62" ht="24.75" customHeight="1">
      <c r="A29" s="9">
        <v>28</v>
      </c>
      <c r="B29" s="24" t="s">
        <v>146</v>
      </c>
      <c r="C29" s="25" t="s">
        <v>145</v>
      </c>
      <c r="D29" s="26" t="s">
        <v>94</v>
      </c>
      <c r="E29" s="27">
        <v>6</v>
      </c>
      <c r="F29" s="27">
        <v>1</v>
      </c>
      <c r="G29" s="27">
        <v>1</v>
      </c>
      <c r="H29" s="27">
        <v>31</v>
      </c>
      <c r="I29" s="20">
        <v>41100</v>
      </c>
      <c r="J29" s="21">
        <v>0</v>
      </c>
      <c r="K29" s="21">
        <f t="shared" si="0"/>
        <v>13974</v>
      </c>
      <c r="L29" s="15">
        <v>1800</v>
      </c>
      <c r="M29" s="21">
        <f t="shared" si="1"/>
        <v>612</v>
      </c>
      <c r="N29" s="15">
        <v>0</v>
      </c>
      <c r="O29" s="21">
        <f t="shared" si="13"/>
        <v>7710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f t="shared" si="2"/>
        <v>4110</v>
      </c>
      <c r="V29" s="21">
        <v>0</v>
      </c>
      <c r="W29" s="21">
        <v>1800</v>
      </c>
      <c r="X29" s="21">
        <v>0</v>
      </c>
      <c r="Y29" s="21">
        <v>0</v>
      </c>
      <c r="Z29" s="15">
        <v>0</v>
      </c>
      <c r="AA29" s="21">
        <v>0</v>
      </c>
      <c r="AB29" s="21">
        <v>0</v>
      </c>
      <c r="AC29" s="22">
        <f t="shared" si="3"/>
        <v>71106</v>
      </c>
      <c r="AD29" s="15">
        <v>0</v>
      </c>
      <c r="AE29" s="21">
        <v>208</v>
      </c>
      <c r="AF29" s="16">
        <v>320</v>
      </c>
      <c r="AG29" s="15">
        <v>964</v>
      </c>
      <c r="AH29" s="21">
        <f t="shared" si="14"/>
        <v>5507</v>
      </c>
      <c r="AI29" s="15">
        <f t="shared" si="8"/>
        <v>7710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16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15">
        <v>60</v>
      </c>
      <c r="BA29" s="15">
        <f t="shared" si="12"/>
        <v>0</v>
      </c>
      <c r="BB29" s="21">
        <v>0</v>
      </c>
      <c r="BC29" s="21">
        <v>0</v>
      </c>
      <c r="BD29" s="21">
        <v>0</v>
      </c>
      <c r="BE29" s="16">
        <v>0</v>
      </c>
      <c r="BF29" s="21">
        <v>0</v>
      </c>
      <c r="BG29" s="21">
        <v>0</v>
      </c>
      <c r="BH29" s="22">
        <f t="shared" si="4"/>
        <v>14769</v>
      </c>
      <c r="BI29" s="21">
        <f t="shared" si="5"/>
        <v>56337</v>
      </c>
      <c r="BJ29" s="9"/>
    </row>
    <row r="30" spans="1:62" ht="24.75" customHeight="1">
      <c r="A30" s="9">
        <v>29</v>
      </c>
      <c r="B30" s="24" t="s">
        <v>157</v>
      </c>
      <c r="C30" s="25" t="s">
        <v>156</v>
      </c>
      <c r="D30" s="26" t="s">
        <v>94</v>
      </c>
      <c r="E30" s="27">
        <v>6</v>
      </c>
      <c r="F30" s="27">
        <v>1</v>
      </c>
      <c r="G30" s="27">
        <v>1</v>
      </c>
      <c r="H30" s="27">
        <v>31</v>
      </c>
      <c r="I30" s="20">
        <v>41100</v>
      </c>
      <c r="J30" s="21">
        <v>0</v>
      </c>
      <c r="K30" s="21">
        <f t="shared" si="0"/>
        <v>13974</v>
      </c>
      <c r="L30" s="15">
        <v>1800</v>
      </c>
      <c r="M30" s="21">
        <f t="shared" si="1"/>
        <v>612</v>
      </c>
      <c r="N30" s="15">
        <v>0</v>
      </c>
      <c r="O30" s="21">
        <f t="shared" si="13"/>
        <v>7710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f t="shared" si="2"/>
        <v>4110</v>
      </c>
      <c r="V30" s="21">
        <v>0</v>
      </c>
      <c r="W30" s="21">
        <v>1800</v>
      </c>
      <c r="X30" s="21">
        <v>0</v>
      </c>
      <c r="Y30" s="21">
        <v>0</v>
      </c>
      <c r="Z30" s="15">
        <v>0</v>
      </c>
      <c r="AA30" s="21">
        <v>0</v>
      </c>
      <c r="AB30" s="21">
        <v>0</v>
      </c>
      <c r="AC30" s="22">
        <f t="shared" si="3"/>
        <v>71106</v>
      </c>
      <c r="AD30" s="15">
        <v>0</v>
      </c>
      <c r="AE30" s="21">
        <v>208</v>
      </c>
      <c r="AF30" s="16">
        <v>130</v>
      </c>
      <c r="AG30" s="15">
        <v>438</v>
      </c>
      <c r="AH30" s="21">
        <f t="shared" si="14"/>
        <v>5507</v>
      </c>
      <c r="AI30" s="15">
        <f t="shared" si="8"/>
        <v>7710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16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15">
        <v>60</v>
      </c>
      <c r="BA30" s="15">
        <f t="shared" si="12"/>
        <v>0</v>
      </c>
      <c r="BB30" s="21">
        <v>0</v>
      </c>
      <c r="BC30" s="21">
        <v>0</v>
      </c>
      <c r="BD30" s="21">
        <v>0</v>
      </c>
      <c r="BE30" s="16">
        <v>0</v>
      </c>
      <c r="BF30" s="21">
        <v>0</v>
      </c>
      <c r="BG30" s="21">
        <v>0</v>
      </c>
      <c r="BH30" s="22">
        <f t="shared" si="4"/>
        <v>14053</v>
      </c>
      <c r="BI30" s="21">
        <f t="shared" si="5"/>
        <v>57053</v>
      </c>
      <c r="BJ30" s="9"/>
    </row>
    <row r="31" spans="1:62" ht="24.75" customHeight="1">
      <c r="A31" s="9">
        <v>30</v>
      </c>
      <c r="B31" s="24" t="s">
        <v>158</v>
      </c>
      <c r="C31" s="25" t="s">
        <v>159</v>
      </c>
      <c r="D31" s="26" t="s">
        <v>94</v>
      </c>
      <c r="E31" s="27">
        <v>6</v>
      </c>
      <c r="F31" s="27">
        <v>1</v>
      </c>
      <c r="G31" s="27">
        <v>1</v>
      </c>
      <c r="H31" s="27">
        <v>31</v>
      </c>
      <c r="I31" s="20">
        <v>41100</v>
      </c>
      <c r="J31" s="21">
        <v>0</v>
      </c>
      <c r="K31" s="21">
        <f t="shared" si="0"/>
        <v>13974</v>
      </c>
      <c r="L31" s="15">
        <v>0</v>
      </c>
      <c r="M31" s="21">
        <v>0</v>
      </c>
      <c r="N31" s="15">
        <v>0</v>
      </c>
      <c r="O31" s="21">
        <f t="shared" si="13"/>
        <v>7710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f t="shared" si="2"/>
        <v>4110</v>
      </c>
      <c r="V31" s="21">
        <v>0</v>
      </c>
      <c r="W31" s="21">
        <v>1800</v>
      </c>
      <c r="X31" s="21">
        <v>0</v>
      </c>
      <c r="Y31" s="21">
        <v>0</v>
      </c>
      <c r="Z31" s="15">
        <v>0</v>
      </c>
      <c r="AA31" s="21">
        <v>0</v>
      </c>
      <c r="AB31" s="21">
        <v>0</v>
      </c>
      <c r="AC31" s="22">
        <f t="shared" si="3"/>
        <v>68694</v>
      </c>
      <c r="AD31" s="15">
        <v>0</v>
      </c>
      <c r="AE31" s="21">
        <v>208</v>
      </c>
      <c r="AF31" s="16">
        <v>130</v>
      </c>
      <c r="AG31" s="15">
        <v>438</v>
      </c>
      <c r="AH31" s="21">
        <f t="shared" si="14"/>
        <v>5507</v>
      </c>
      <c r="AI31" s="15">
        <f t="shared" si="8"/>
        <v>7710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16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15">
        <v>60</v>
      </c>
      <c r="BA31" s="15">
        <f t="shared" si="12"/>
        <v>0</v>
      </c>
      <c r="BB31" s="21">
        <v>0</v>
      </c>
      <c r="BC31" s="21">
        <v>0</v>
      </c>
      <c r="BD31" s="21">
        <v>0</v>
      </c>
      <c r="BE31" s="16">
        <v>0</v>
      </c>
      <c r="BF31" s="21">
        <v>0</v>
      </c>
      <c r="BG31" s="21">
        <v>0</v>
      </c>
      <c r="BH31" s="22">
        <f t="shared" si="4"/>
        <v>14053</v>
      </c>
      <c r="BI31" s="21">
        <f t="shared" si="5"/>
        <v>54641</v>
      </c>
      <c r="BJ31" s="9"/>
    </row>
    <row r="32" spans="1:62" ht="24.75" customHeight="1">
      <c r="A32" s="9">
        <v>31</v>
      </c>
      <c r="B32" s="24" t="s">
        <v>111</v>
      </c>
      <c r="C32" s="25" t="s">
        <v>112</v>
      </c>
      <c r="D32" s="26" t="s">
        <v>94</v>
      </c>
      <c r="E32" s="27">
        <v>6</v>
      </c>
      <c r="F32" s="27">
        <v>1</v>
      </c>
      <c r="G32" s="27">
        <v>1</v>
      </c>
      <c r="H32" s="27">
        <v>31</v>
      </c>
      <c r="I32" s="20">
        <v>39900</v>
      </c>
      <c r="J32" s="21">
        <v>0</v>
      </c>
      <c r="K32" s="21">
        <f t="shared" si="0"/>
        <v>13566</v>
      </c>
      <c r="L32" s="15">
        <v>1800</v>
      </c>
      <c r="M32" s="21">
        <f t="shared" si="1"/>
        <v>612</v>
      </c>
      <c r="N32" s="15">
        <v>0</v>
      </c>
      <c r="O32" s="21">
        <f t="shared" si="13"/>
        <v>7485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f t="shared" si="2"/>
        <v>3990</v>
      </c>
      <c r="V32" s="21">
        <v>0</v>
      </c>
      <c r="W32" s="21">
        <v>1800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2">
        <f t="shared" si="3"/>
        <v>69153</v>
      </c>
      <c r="AD32" s="15">
        <v>0</v>
      </c>
      <c r="AE32" s="21">
        <v>208</v>
      </c>
      <c r="AF32" s="16">
        <v>0</v>
      </c>
      <c r="AG32" s="15">
        <v>0</v>
      </c>
      <c r="AH32" s="21">
        <f t="shared" si="14"/>
        <v>5347</v>
      </c>
      <c r="AI32" s="15">
        <f t="shared" si="8"/>
        <v>7485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15">
        <v>60</v>
      </c>
      <c r="BA32" s="21">
        <v>0</v>
      </c>
      <c r="BB32" s="21">
        <v>0</v>
      </c>
      <c r="BC32" s="21">
        <v>0</v>
      </c>
      <c r="BD32" s="21">
        <v>0</v>
      </c>
      <c r="BE32" s="16">
        <v>0</v>
      </c>
      <c r="BF32" s="21">
        <v>0</v>
      </c>
      <c r="BG32" s="21">
        <v>0</v>
      </c>
      <c r="BH32" s="22">
        <f t="shared" si="4"/>
        <v>13100</v>
      </c>
      <c r="BI32" s="21">
        <f t="shared" si="5"/>
        <v>56053</v>
      </c>
      <c r="BJ32" s="9"/>
    </row>
    <row r="33" spans="1:62" ht="24.75" customHeight="1">
      <c r="A33" s="9">
        <v>32</v>
      </c>
      <c r="B33" s="24" t="s">
        <v>110</v>
      </c>
      <c r="C33" s="25" t="s">
        <v>106</v>
      </c>
      <c r="D33" s="26" t="s">
        <v>94</v>
      </c>
      <c r="E33" s="27">
        <v>6</v>
      </c>
      <c r="F33" s="27">
        <v>1</v>
      </c>
      <c r="G33" s="27">
        <v>1</v>
      </c>
      <c r="H33" s="27">
        <v>31</v>
      </c>
      <c r="I33" s="20">
        <v>39900</v>
      </c>
      <c r="J33" s="21">
        <v>0</v>
      </c>
      <c r="K33" s="21">
        <f t="shared" si="0"/>
        <v>13566</v>
      </c>
      <c r="L33" s="15">
        <v>1800</v>
      </c>
      <c r="M33" s="21">
        <f t="shared" si="1"/>
        <v>612</v>
      </c>
      <c r="N33" s="15">
        <v>0</v>
      </c>
      <c r="O33" s="21">
        <f t="shared" si="13"/>
        <v>7485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21">
        <f t="shared" si="2"/>
        <v>3990</v>
      </c>
      <c r="V33" s="21">
        <v>0</v>
      </c>
      <c r="W33" s="21">
        <v>1800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2">
        <f t="shared" si="3"/>
        <v>69153</v>
      </c>
      <c r="AD33" s="15">
        <v>3200</v>
      </c>
      <c r="AE33" s="21">
        <v>208</v>
      </c>
      <c r="AF33" s="16">
        <v>130</v>
      </c>
      <c r="AG33" s="15">
        <v>438</v>
      </c>
      <c r="AH33" s="21">
        <f t="shared" si="14"/>
        <v>5347</v>
      </c>
      <c r="AI33" s="15">
        <f t="shared" si="8"/>
        <v>7485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15">
        <v>60</v>
      </c>
      <c r="BA33" s="21">
        <v>0</v>
      </c>
      <c r="BB33" s="21">
        <v>0</v>
      </c>
      <c r="BC33" s="21">
        <v>0</v>
      </c>
      <c r="BD33" s="21">
        <v>0</v>
      </c>
      <c r="BE33" s="16">
        <v>0</v>
      </c>
      <c r="BF33" s="21">
        <v>0</v>
      </c>
      <c r="BG33" s="21">
        <v>0</v>
      </c>
      <c r="BH33" s="22">
        <f t="shared" si="4"/>
        <v>16868</v>
      </c>
      <c r="BI33" s="21">
        <f t="shared" si="5"/>
        <v>52285</v>
      </c>
      <c r="BJ33" s="9"/>
    </row>
    <row r="34" spans="1:62" ht="24.75" customHeight="1">
      <c r="A34" s="9">
        <v>33</v>
      </c>
      <c r="B34" s="24" t="s">
        <v>135</v>
      </c>
      <c r="C34" s="25" t="s">
        <v>134</v>
      </c>
      <c r="D34" s="26" t="s">
        <v>94</v>
      </c>
      <c r="E34" s="27">
        <v>6</v>
      </c>
      <c r="F34" s="27">
        <v>1</v>
      </c>
      <c r="G34" s="27">
        <v>1</v>
      </c>
      <c r="H34" s="27">
        <v>31</v>
      </c>
      <c r="I34" s="20">
        <v>36500</v>
      </c>
      <c r="J34" s="21">
        <v>0</v>
      </c>
      <c r="K34" s="21">
        <f t="shared" si="0"/>
        <v>12410</v>
      </c>
      <c r="L34" s="15">
        <v>1800</v>
      </c>
      <c r="M34" s="21">
        <f t="shared" si="1"/>
        <v>612</v>
      </c>
      <c r="N34" s="15">
        <v>0</v>
      </c>
      <c r="O34" s="21">
        <f t="shared" si="13"/>
        <v>6847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21">
        <f t="shared" si="2"/>
        <v>3650</v>
      </c>
      <c r="V34" s="21">
        <v>0</v>
      </c>
      <c r="W34" s="21">
        <v>1800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2">
        <f t="shared" si="3"/>
        <v>63619</v>
      </c>
      <c r="AD34" s="15">
        <v>2700</v>
      </c>
      <c r="AE34" s="21">
        <v>208</v>
      </c>
      <c r="AF34" s="16">
        <v>130</v>
      </c>
      <c r="AG34" s="15">
        <v>438</v>
      </c>
      <c r="AH34" s="21">
        <f t="shared" si="14"/>
        <v>4891</v>
      </c>
      <c r="AI34" s="15">
        <f t="shared" si="8"/>
        <v>6847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60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2">
        <f t="shared" si="4"/>
        <v>15274</v>
      </c>
      <c r="BI34" s="21">
        <f t="shared" si="5"/>
        <v>48345</v>
      </c>
      <c r="BJ34" s="9"/>
    </row>
    <row r="35" spans="1:62" ht="24.75" customHeight="1">
      <c r="A35" s="9">
        <v>34</v>
      </c>
      <c r="B35" s="24" t="s">
        <v>137</v>
      </c>
      <c r="C35" s="25" t="s">
        <v>138</v>
      </c>
      <c r="D35" s="26" t="s">
        <v>94</v>
      </c>
      <c r="E35" s="27">
        <v>6</v>
      </c>
      <c r="F35" s="27">
        <v>1</v>
      </c>
      <c r="G35" s="27">
        <v>1</v>
      </c>
      <c r="H35" s="27">
        <v>31</v>
      </c>
      <c r="I35" s="20">
        <v>37600</v>
      </c>
      <c r="J35" s="21">
        <v>0</v>
      </c>
      <c r="K35" s="21">
        <f t="shared" si="0"/>
        <v>12784</v>
      </c>
      <c r="L35" s="15">
        <v>1800</v>
      </c>
      <c r="M35" s="21">
        <f t="shared" si="1"/>
        <v>612</v>
      </c>
      <c r="N35" s="15">
        <v>0</v>
      </c>
      <c r="O35" s="21">
        <f t="shared" si="13"/>
        <v>7054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1">
        <f t="shared" si="2"/>
        <v>3760</v>
      </c>
      <c r="V35" s="21">
        <v>0</v>
      </c>
      <c r="W35" s="21">
        <v>1800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2">
        <f t="shared" si="3"/>
        <v>65410</v>
      </c>
      <c r="AD35" s="15">
        <v>0</v>
      </c>
      <c r="AE35" s="21">
        <v>208</v>
      </c>
      <c r="AF35" s="16">
        <v>320</v>
      </c>
      <c r="AG35" s="15">
        <v>535</v>
      </c>
      <c r="AH35" s="21">
        <f t="shared" si="14"/>
        <v>5038</v>
      </c>
      <c r="AI35" s="15">
        <f t="shared" si="8"/>
        <v>7054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60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2">
        <f t="shared" si="4"/>
        <v>13215</v>
      </c>
      <c r="BI35" s="21">
        <f t="shared" si="5"/>
        <v>52195</v>
      </c>
      <c r="BJ35" s="9"/>
    </row>
    <row r="36" spans="1:62" ht="24.75" customHeight="1">
      <c r="A36" s="9">
        <v>35</v>
      </c>
      <c r="B36" s="24" t="s">
        <v>160</v>
      </c>
      <c r="C36" s="25" t="s">
        <v>161</v>
      </c>
      <c r="D36" s="26" t="s">
        <v>94</v>
      </c>
      <c r="E36" s="27">
        <v>6</v>
      </c>
      <c r="F36" s="27">
        <v>6</v>
      </c>
      <c r="G36" s="27">
        <v>6</v>
      </c>
      <c r="H36" s="27">
        <v>31</v>
      </c>
      <c r="I36" s="20">
        <v>38700</v>
      </c>
      <c r="J36" s="21">
        <v>0</v>
      </c>
      <c r="K36" s="21">
        <f t="shared" si="0"/>
        <v>13158</v>
      </c>
      <c r="L36" s="15">
        <v>1800</v>
      </c>
      <c r="M36" s="21">
        <f t="shared" si="1"/>
        <v>612</v>
      </c>
      <c r="N36" s="15">
        <v>0</v>
      </c>
      <c r="O36" s="21">
        <f t="shared" si="13"/>
        <v>7260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21">
        <f t="shared" si="2"/>
        <v>3870</v>
      </c>
      <c r="V36" s="21">
        <v>0</v>
      </c>
      <c r="W36" s="21">
        <v>1800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2">
        <f t="shared" si="3"/>
        <v>67200</v>
      </c>
      <c r="AD36" s="15">
        <v>0</v>
      </c>
      <c r="AE36" s="21">
        <v>208</v>
      </c>
      <c r="AF36" s="16">
        <v>130</v>
      </c>
      <c r="AG36" s="15">
        <v>438</v>
      </c>
      <c r="AH36" s="21">
        <f t="shared" si="14"/>
        <v>5186</v>
      </c>
      <c r="AI36" s="15">
        <f t="shared" si="8"/>
        <v>7260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60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2">
        <f t="shared" si="4"/>
        <v>13282</v>
      </c>
      <c r="BI36" s="21">
        <f t="shared" si="5"/>
        <v>53918</v>
      </c>
      <c r="BJ36" s="9"/>
    </row>
    <row r="37" spans="1:62" ht="24.75" customHeight="1">
      <c r="A37" s="9">
        <v>36</v>
      </c>
      <c r="B37" s="24" t="s">
        <v>75</v>
      </c>
      <c r="C37" s="25" t="s">
        <v>76</v>
      </c>
      <c r="D37" s="26" t="s">
        <v>95</v>
      </c>
      <c r="E37" s="27">
        <v>7</v>
      </c>
      <c r="F37" s="27">
        <v>1</v>
      </c>
      <c r="G37" s="27">
        <v>1</v>
      </c>
      <c r="H37" s="27">
        <v>31</v>
      </c>
      <c r="I37" s="20">
        <v>55200</v>
      </c>
      <c r="J37" s="21">
        <v>0</v>
      </c>
      <c r="K37" s="21">
        <f t="shared" si="0"/>
        <v>18768</v>
      </c>
      <c r="L37" s="15">
        <v>1800</v>
      </c>
      <c r="M37" s="21">
        <f t="shared" si="1"/>
        <v>612</v>
      </c>
      <c r="N37" s="15">
        <f>ROUND((I37)*9%,0)</f>
        <v>4968</v>
      </c>
      <c r="O37" s="21">
        <f t="shared" si="13"/>
        <v>10356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f t="shared" si="2"/>
        <v>5520</v>
      </c>
      <c r="V37" s="21">
        <v>0</v>
      </c>
      <c r="W37" s="21">
        <v>1800</v>
      </c>
      <c r="X37" s="21">
        <v>0</v>
      </c>
      <c r="Y37" s="21">
        <v>0</v>
      </c>
      <c r="Z37" s="15">
        <v>0</v>
      </c>
      <c r="AA37" s="21">
        <v>0</v>
      </c>
      <c r="AB37" s="21">
        <v>0</v>
      </c>
      <c r="AC37" s="22">
        <f t="shared" si="3"/>
        <v>99024</v>
      </c>
      <c r="AD37" s="15">
        <v>6400</v>
      </c>
      <c r="AE37" s="21">
        <v>208</v>
      </c>
      <c r="AF37" s="16">
        <v>0</v>
      </c>
      <c r="AG37" s="15">
        <v>0</v>
      </c>
      <c r="AH37" s="21">
        <f t="shared" si="14"/>
        <v>7397</v>
      </c>
      <c r="AI37" s="15">
        <f t="shared" si="8"/>
        <v>10356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16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15">
        <v>60</v>
      </c>
      <c r="BA37" s="15">
        <f>Z37</f>
        <v>0</v>
      </c>
      <c r="BB37" s="21">
        <v>0</v>
      </c>
      <c r="BC37" s="21">
        <v>0</v>
      </c>
      <c r="BD37" s="21">
        <v>0</v>
      </c>
      <c r="BE37" s="16">
        <v>0</v>
      </c>
      <c r="BF37" s="21">
        <v>0</v>
      </c>
      <c r="BG37" s="21">
        <v>0</v>
      </c>
      <c r="BH37" s="22">
        <f t="shared" si="4"/>
        <v>24421</v>
      </c>
      <c r="BI37" s="21">
        <f t="shared" si="5"/>
        <v>74603</v>
      </c>
      <c r="BJ37" s="9"/>
    </row>
    <row r="38" spans="1:62" ht="24.75" customHeight="1">
      <c r="A38" s="9">
        <v>37</v>
      </c>
      <c r="B38" s="24" t="s">
        <v>77</v>
      </c>
      <c r="C38" s="25" t="s">
        <v>78</v>
      </c>
      <c r="D38" s="26" t="s">
        <v>96</v>
      </c>
      <c r="E38" s="27">
        <v>6</v>
      </c>
      <c r="F38" s="27">
        <v>1</v>
      </c>
      <c r="G38" s="27">
        <v>1</v>
      </c>
      <c r="H38" s="27">
        <v>31</v>
      </c>
      <c r="I38" s="20">
        <v>49000</v>
      </c>
      <c r="J38" s="21">
        <v>0</v>
      </c>
      <c r="K38" s="21">
        <f t="shared" si="0"/>
        <v>16660</v>
      </c>
      <c r="L38" s="15">
        <v>1800</v>
      </c>
      <c r="M38" s="21">
        <f t="shared" si="1"/>
        <v>612</v>
      </c>
      <c r="N38" s="15">
        <v>0</v>
      </c>
      <c r="O38" s="15">
        <v>0</v>
      </c>
      <c r="P38" s="21">
        <v>0</v>
      </c>
      <c r="Q38" s="15">
        <v>700</v>
      </c>
      <c r="R38" s="21">
        <v>0</v>
      </c>
      <c r="S38" s="21">
        <v>0</v>
      </c>
      <c r="T38" s="21">
        <v>0</v>
      </c>
      <c r="U38" s="21">
        <f t="shared" si="2"/>
        <v>4900</v>
      </c>
      <c r="V38" s="21">
        <v>0</v>
      </c>
      <c r="W38" s="21">
        <v>1800</v>
      </c>
      <c r="X38" s="21">
        <v>0</v>
      </c>
      <c r="Y38" s="21">
        <v>0</v>
      </c>
      <c r="Z38" s="15">
        <f aca="true" t="shared" si="15" ref="Z38:Z44">ROUND((I38)*10%,0)</f>
        <v>4900</v>
      </c>
      <c r="AA38" s="21">
        <v>0</v>
      </c>
      <c r="AB38" s="21">
        <v>0</v>
      </c>
      <c r="AC38" s="22">
        <f t="shared" si="3"/>
        <v>80372</v>
      </c>
      <c r="AD38" s="15">
        <v>0</v>
      </c>
      <c r="AE38" s="21">
        <v>208</v>
      </c>
      <c r="AF38" s="16">
        <v>320</v>
      </c>
      <c r="AG38" s="15">
        <v>535</v>
      </c>
      <c r="AH38" s="15">
        <v>0</v>
      </c>
      <c r="AI38" s="15">
        <f t="shared" si="8"/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16">
        <v>20000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15">
        <v>30</v>
      </c>
      <c r="BA38" s="15">
        <f>Z38</f>
        <v>4900</v>
      </c>
      <c r="BB38" s="21">
        <v>0</v>
      </c>
      <c r="BC38" s="21">
        <v>0</v>
      </c>
      <c r="BD38" s="21">
        <v>0</v>
      </c>
      <c r="BE38" s="16">
        <v>0</v>
      </c>
      <c r="BF38" s="21">
        <v>0</v>
      </c>
      <c r="BG38" s="21">
        <v>0</v>
      </c>
      <c r="BH38" s="22">
        <f t="shared" si="4"/>
        <v>25993</v>
      </c>
      <c r="BI38" s="21">
        <f>AC38-BH38</f>
        <v>54379</v>
      </c>
      <c r="BJ38" s="9"/>
    </row>
    <row r="39" spans="1:62" ht="24.75" customHeight="1">
      <c r="A39" s="9">
        <v>38</v>
      </c>
      <c r="B39" s="24" t="s">
        <v>125</v>
      </c>
      <c r="C39" s="25" t="s">
        <v>126</v>
      </c>
      <c r="D39" s="26" t="s">
        <v>127</v>
      </c>
      <c r="E39" s="27">
        <v>2</v>
      </c>
      <c r="F39" s="27">
        <v>1</v>
      </c>
      <c r="G39" s="27">
        <v>1</v>
      </c>
      <c r="H39" s="27">
        <v>31</v>
      </c>
      <c r="I39" s="20">
        <v>21700</v>
      </c>
      <c r="J39" s="21">
        <v>0</v>
      </c>
      <c r="K39" s="21">
        <f t="shared" si="0"/>
        <v>7378</v>
      </c>
      <c r="L39" s="15">
        <v>900</v>
      </c>
      <c r="M39" s="21">
        <f t="shared" si="1"/>
        <v>306</v>
      </c>
      <c r="N39" s="15">
        <v>0</v>
      </c>
      <c r="O39" s="21">
        <f>ROUND((I39+K39)*14%,0)</f>
        <v>4071</v>
      </c>
      <c r="P39" s="21">
        <v>0</v>
      </c>
      <c r="Q39" s="15">
        <v>0</v>
      </c>
      <c r="R39" s="21">
        <v>0</v>
      </c>
      <c r="S39" s="21">
        <v>0</v>
      </c>
      <c r="T39" s="21">
        <v>0</v>
      </c>
      <c r="U39" s="21">
        <f t="shared" si="2"/>
        <v>2170</v>
      </c>
      <c r="V39" s="21">
        <v>0</v>
      </c>
      <c r="W39" s="21">
        <v>1800</v>
      </c>
      <c r="X39" s="21">
        <v>0</v>
      </c>
      <c r="Y39" s="21">
        <v>0</v>
      </c>
      <c r="Z39" s="15">
        <v>0</v>
      </c>
      <c r="AA39" s="21">
        <v>0</v>
      </c>
      <c r="AB39" s="21">
        <v>0</v>
      </c>
      <c r="AC39" s="22">
        <f>SUM(I39:AB39)</f>
        <v>38325</v>
      </c>
      <c r="AD39" s="15">
        <v>0</v>
      </c>
      <c r="AE39" s="21">
        <v>208</v>
      </c>
      <c r="AF39" s="16">
        <v>130</v>
      </c>
      <c r="AG39" s="15">
        <v>438</v>
      </c>
      <c r="AH39" s="21">
        <f>ROUND((I39+K39)*10%,0)</f>
        <v>2908</v>
      </c>
      <c r="AI39" s="15">
        <f>O39</f>
        <v>4071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16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15">
        <v>30</v>
      </c>
      <c r="BA39" s="15">
        <v>0</v>
      </c>
      <c r="BB39" s="21">
        <v>0</v>
      </c>
      <c r="BC39" s="21">
        <v>0</v>
      </c>
      <c r="BD39" s="21">
        <v>0</v>
      </c>
      <c r="BE39" s="16">
        <v>0</v>
      </c>
      <c r="BF39" s="21">
        <v>0</v>
      </c>
      <c r="BG39" s="21">
        <v>0</v>
      </c>
      <c r="BH39" s="22">
        <f>SUM(AD39:BG39)</f>
        <v>7785</v>
      </c>
      <c r="BI39" s="21">
        <f>AC39-BH39</f>
        <v>30540</v>
      </c>
      <c r="BJ39" s="9"/>
    </row>
    <row r="40" spans="1:62" ht="27" customHeight="1">
      <c r="A40" s="9">
        <v>39</v>
      </c>
      <c r="B40" s="24" t="s">
        <v>79</v>
      </c>
      <c r="C40" s="25" t="s">
        <v>80</v>
      </c>
      <c r="D40" s="26" t="s">
        <v>97</v>
      </c>
      <c r="E40" s="27">
        <v>4</v>
      </c>
      <c r="F40" s="27">
        <v>1</v>
      </c>
      <c r="G40" s="27">
        <v>1</v>
      </c>
      <c r="H40" s="27">
        <v>31</v>
      </c>
      <c r="I40" s="20">
        <v>41000</v>
      </c>
      <c r="J40" s="21">
        <v>0</v>
      </c>
      <c r="K40" s="21">
        <f t="shared" si="0"/>
        <v>13940</v>
      </c>
      <c r="L40" s="15">
        <v>1800</v>
      </c>
      <c r="M40" s="21">
        <f t="shared" si="1"/>
        <v>612</v>
      </c>
      <c r="N40" s="15">
        <v>0</v>
      </c>
      <c r="O40" s="15">
        <v>0</v>
      </c>
      <c r="P40" s="21">
        <v>0</v>
      </c>
      <c r="Q40" s="15">
        <v>0</v>
      </c>
      <c r="R40" s="21">
        <v>0</v>
      </c>
      <c r="S40" s="21">
        <v>0</v>
      </c>
      <c r="T40" s="21">
        <v>0</v>
      </c>
      <c r="U40" s="21">
        <f t="shared" si="2"/>
        <v>4100</v>
      </c>
      <c r="V40" s="21">
        <v>0</v>
      </c>
      <c r="W40" s="21">
        <v>1800</v>
      </c>
      <c r="X40" s="21">
        <v>0</v>
      </c>
      <c r="Y40" s="21">
        <v>0</v>
      </c>
      <c r="Z40" s="15">
        <f t="shared" si="15"/>
        <v>4100</v>
      </c>
      <c r="AA40" s="21">
        <v>0</v>
      </c>
      <c r="AB40" s="21">
        <v>0</v>
      </c>
      <c r="AC40" s="22">
        <f t="shared" si="3"/>
        <v>67352</v>
      </c>
      <c r="AD40" s="15">
        <v>0</v>
      </c>
      <c r="AE40" s="21">
        <v>208</v>
      </c>
      <c r="AF40" s="16">
        <v>130</v>
      </c>
      <c r="AG40" s="15">
        <v>438</v>
      </c>
      <c r="AH40" s="15">
        <f>O40</f>
        <v>0</v>
      </c>
      <c r="AI40" s="15">
        <f t="shared" si="8"/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16">
        <v>25000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15">
        <v>30</v>
      </c>
      <c r="BA40" s="15">
        <f>Z40</f>
        <v>4100</v>
      </c>
      <c r="BB40" s="21">
        <v>0</v>
      </c>
      <c r="BC40" s="21">
        <v>0</v>
      </c>
      <c r="BD40" s="21">
        <v>0</v>
      </c>
      <c r="BE40" s="16">
        <v>0</v>
      </c>
      <c r="BF40" s="21">
        <v>0</v>
      </c>
      <c r="BG40" s="21">
        <v>0</v>
      </c>
      <c r="BH40" s="22">
        <f t="shared" si="4"/>
        <v>29906</v>
      </c>
      <c r="BI40" s="21">
        <f t="shared" si="5"/>
        <v>37446</v>
      </c>
      <c r="BJ40" s="9"/>
    </row>
    <row r="41" spans="1:62" ht="29.25" customHeight="1">
      <c r="A41" s="9">
        <v>40</v>
      </c>
      <c r="B41" s="24" t="s">
        <v>133</v>
      </c>
      <c r="C41" s="25" t="s">
        <v>121</v>
      </c>
      <c r="D41" s="26" t="s">
        <v>97</v>
      </c>
      <c r="E41" s="27">
        <v>4</v>
      </c>
      <c r="F41" s="27">
        <v>1</v>
      </c>
      <c r="G41" s="27">
        <v>1</v>
      </c>
      <c r="H41" s="27">
        <v>31</v>
      </c>
      <c r="I41" s="20">
        <v>41000</v>
      </c>
      <c r="J41" s="21">
        <v>0</v>
      </c>
      <c r="K41" s="21">
        <f t="shared" si="0"/>
        <v>13940</v>
      </c>
      <c r="L41" s="15">
        <v>1800</v>
      </c>
      <c r="M41" s="21">
        <f t="shared" si="1"/>
        <v>612</v>
      </c>
      <c r="N41" s="15">
        <f>ROUND((I41)*9%,0)</f>
        <v>3690</v>
      </c>
      <c r="O41" s="15">
        <v>0</v>
      </c>
      <c r="P41" s="21">
        <v>0</v>
      </c>
      <c r="Q41" s="15">
        <v>0</v>
      </c>
      <c r="R41" s="21">
        <v>0</v>
      </c>
      <c r="S41" s="21">
        <v>0</v>
      </c>
      <c r="T41" s="21">
        <v>0</v>
      </c>
      <c r="U41" s="21">
        <f t="shared" si="2"/>
        <v>4100</v>
      </c>
      <c r="V41" s="21">
        <v>0</v>
      </c>
      <c r="W41" s="21">
        <v>1800</v>
      </c>
      <c r="X41" s="21">
        <v>0</v>
      </c>
      <c r="Y41" s="21">
        <v>0</v>
      </c>
      <c r="Z41" s="15">
        <f t="shared" si="15"/>
        <v>4100</v>
      </c>
      <c r="AA41" s="21">
        <v>0</v>
      </c>
      <c r="AB41" s="21">
        <v>0</v>
      </c>
      <c r="AC41" s="22">
        <f t="shared" si="3"/>
        <v>71042</v>
      </c>
      <c r="AD41" s="15">
        <v>0</v>
      </c>
      <c r="AE41" s="21">
        <v>208</v>
      </c>
      <c r="AF41" s="16">
        <v>0</v>
      </c>
      <c r="AG41" s="15">
        <v>0</v>
      </c>
      <c r="AH41" s="15">
        <f>O41</f>
        <v>0</v>
      </c>
      <c r="AI41" s="15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16">
        <v>5000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15">
        <v>30</v>
      </c>
      <c r="BA41" s="15">
        <f>Z41</f>
        <v>4100</v>
      </c>
      <c r="BB41" s="21">
        <v>0</v>
      </c>
      <c r="BC41" s="21">
        <v>0</v>
      </c>
      <c r="BD41" s="21">
        <v>0</v>
      </c>
      <c r="BE41" s="16">
        <v>0</v>
      </c>
      <c r="BF41" s="21">
        <v>0</v>
      </c>
      <c r="BG41" s="21">
        <v>0</v>
      </c>
      <c r="BH41" s="22">
        <f t="shared" si="4"/>
        <v>9338</v>
      </c>
      <c r="BI41" s="21">
        <f t="shared" si="5"/>
        <v>61704</v>
      </c>
      <c r="BJ41" s="9"/>
    </row>
    <row r="42" spans="1:62" ht="24.75" customHeight="1">
      <c r="A42" s="9">
        <v>41</v>
      </c>
      <c r="B42" s="24" t="s">
        <v>81</v>
      </c>
      <c r="C42" s="25" t="s">
        <v>82</v>
      </c>
      <c r="D42" s="26" t="s">
        <v>97</v>
      </c>
      <c r="E42" s="27">
        <v>4</v>
      </c>
      <c r="F42" s="27">
        <v>1</v>
      </c>
      <c r="G42" s="27">
        <v>1</v>
      </c>
      <c r="H42" s="27">
        <v>31</v>
      </c>
      <c r="I42" s="20">
        <v>41000</v>
      </c>
      <c r="J42" s="21">
        <v>0</v>
      </c>
      <c r="K42" s="21">
        <f t="shared" si="0"/>
        <v>13940</v>
      </c>
      <c r="L42" s="15">
        <v>1800</v>
      </c>
      <c r="M42" s="21">
        <f t="shared" si="1"/>
        <v>612</v>
      </c>
      <c r="N42" s="15">
        <v>0</v>
      </c>
      <c r="O42" s="15">
        <v>0</v>
      </c>
      <c r="P42" s="21">
        <v>0</v>
      </c>
      <c r="Q42" s="15">
        <v>0</v>
      </c>
      <c r="R42" s="21">
        <v>0</v>
      </c>
      <c r="S42" s="21">
        <v>0</v>
      </c>
      <c r="T42" s="21">
        <v>0</v>
      </c>
      <c r="U42" s="21">
        <f t="shared" si="2"/>
        <v>4100</v>
      </c>
      <c r="V42" s="21">
        <v>0</v>
      </c>
      <c r="W42" s="21">
        <v>1800</v>
      </c>
      <c r="X42" s="21">
        <v>0</v>
      </c>
      <c r="Y42" s="21">
        <v>0</v>
      </c>
      <c r="Z42" s="15">
        <f t="shared" si="15"/>
        <v>4100</v>
      </c>
      <c r="AA42" s="21">
        <v>0</v>
      </c>
      <c r="AB42" s="21">
        <v>0</v>
      </c>
      <c r="AC42" s="22">
        <f t="shared" si="3"/>
        <v>67352</v>
      </c>
      <c r="AD42" s="15">
        <v>2400</v>
      </c>
      <c r="AE42" s="21">
        <v>208</v>
      </c>
      <c r="AF42" s="16">
        <v>130</v>
      </c>
      <c r="AG42" s="15">
        <v>438</v>
      </c>
      <c r="AH42" s="15">
        <f>O42</f>
        <v>0</v>
      </c>
      <c r="AI42" s="15">
        <f t="shared" si="8"/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16">
        <v>10000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15">
        <v>30</v>
      </c>
      <c r="BA42" s="15">
        <f>Z42</f>
        <v>4100</v>
      </c>
      <c r="BB42" s="21">
        <v>0</v>
      </c>
      <c r="BC42" s="21">
        <v>0</v>
      </c>
      <c r="BD42" s="21">
        <v>0</v>
      </c>
      <c r="BE42" s="16">
        <v>0</v>
      </c>
      <c r="BF42" s="21">
        <v>0</v>
      </c>
      <c r="BG42" s="21">
        <v>0</v>
      </c>
      <c r="BH42" s="22">
        <f t="shared" si="4"/>
        <v>17306</v>
      </c>
      <c r="BI42" s="21">
        <f t="shared" si="5"/>
        <v>50046</v>
      </c>
      <c r="BJ42" s="9"/>
    </row>
    <row r="43" spans="1:62" ht="24.75" customHeight="1">
      <c r="A43" s="9">
        <v>42</v>
      </c>
      <c r="B43" s="24" t="s">
        <v>83</v>
      </c>
      <c r="C43" s="25" t="s">
        <v>84</v>
      </c>
      <c r="D43" s="26" t="s">
        <v>97</v>
      </c>
      <c r="E43" s="27">
        <v>4</v>
      </c>
      <c r="F43" s="27">
        <v>1</v>
      </c>
      <c r="G43" s="27">
        <v>1</v>
      </c>
      <c r="H43" s="27">
        <v>31</v>
      </c>
      <c r="I43" s="20">
        <v>39800</v>
      </c>
      <c r="J43" s="21">
        <v>0</v>
      </c>
      <c r="K43" s="21">
        <f t="shared" si="0"/>
        <v>13532</v>
      </c>
      <c r="L43" s="15">
        <v>1800</v>
      </c>
      <c r="M43" s="21">
        <f t="shared" si="1"/>
        <v>612</v>
      </c>
      <c r="N43" s="15">
        <f>ROUND((I43)*9%,0)</f>
        <v>3582</v>
      </c>
      <c r="O43" s="15">
        <v>0</v>
      </c>
      <c r="P43" s="21">
        <v>0</v>
      </c>
      <c r="Q43" s="15">
        <v>0</v>
      </c>
      <c r="R43" s="21">
        <v>0</v>
      </c>
      <c r="S43" s="21">
        <v>0</v>
      </c>
      <c r="T43" s="21">
        <v>0</v>
      </c>
      <c r="U43" s="21">
        <f t="shared" si="2"/>
        <v>3980</v>
      </c>
      <c r="V43" s="21">
        <v>0</v>
      </c>
      <c r="W43" s="21">
        <v>1800</v>
      </c>
      <c r="X43" s="21">
        <v>0</v>
      </c>
      <c r="Y43" s="21">
        <v>0</v>
      </c>
      <c r="Z43" s="15">
        <f t="shared" si="15"/>
        <v>3980</v>
      </c>
      <c r="AA43" s="21">
        <v>0</v>
      </c>
      <c r="AB43" s="21">
        <v>0</v>
      </c>
      <c r="AC43" s="22">
        <f t="shared" si="3"/>
        <v>69086</v>
      </c>
      <c r="AD43" s="15">
        <v>0</v>
      </c>
      <c r="AE43" s="21">
        <v>208</v>
      </c>
      <c r="AF43" s="16">
        <v>0</v>
      </c>
      <c r="AG43" s="15">
        <v>0</v>
      </c>
      <c r="AH43" s="15">
        <f>O43</f>
        <v>0</v>
      </c>
      <c r="AI43" s="15">
        <f t="shared" si="8"/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16">
        <v>5000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15">
        <v>30</v>
      </c>
      <c r="BA43" s="15">
        <f>Z43</f>
        <v>3980</v>
      </c>
      <c r="BB43" s="21">
        <v>0</v>
      </c>
      <c r="BC43" s="21">
        <v>0</v>
      </c>
      <c r="BD43" s="21">
        <v>0</v>
      </c>
      <c r="BE43" s="16">
        <v>0</v>
      </c>
      <c r="BF43" s="21">
        <v>0</v>
      </c>
      <c r="BG43" s="21">
        <v>0</v>
      </c>
      <c r="BH43" s="22">
        <f t="shared" si="4"/>
        <v>9218</v>
      </c>
      <c r="BI43" s="21">
        <f t="shared" si="5"/>
        <v>59868</v>
      </c>
      <c r="BJ43" s="9"/>
    </row>
    <row r="44" spans="1:62" ht="24.75" customHeight="1">
      <c r="A44" s="9">
        <v>43</v>
      </c>
      <c r="B44" s="24" t="s">
        <v>85</v>
      </c>
      <c r="C44" s="25" t="s">
        <v>86</v>
      </c>
      <c r="D44" s="26" t="s">
        <v>97</v>
      </c>
      <c r="E44" s="27">
        <v>3</v>
      </c>
      <c r="F44" s="27">
        <v>1</v>
      </c>
      <c r="G44" s="27">
        <v>1</v>
      </c>
      <c r="H44" s="27">
        <v>31</v>
      </c>
      <c r="I44" s="20">
        <v>38300</v>
      </c>
      <c r="J44" s="21">
        <v>0</v>
      </c>
      <c r="K44" s="21">
        <f t="shared" si="0"/>
        <v>13022</v>
      </c>
      <c r="L44" s="15">
        <v>1800</v>
      </c>
      <c r="M44" s="21">
        <f t="shared" si="1"/>
        <v>612</v>
      </c>
      <c r="N44" s="15">
        <f>ROUND((I44)*9%,0)</f>
        <v>3447</v>
      </c>
      <c r="O44" s="15">
        <v>0</v>
      </c>
      <c r="P44" s="21">
        <v>0</v>
      </c>
      <c r="Q44" s="15">
        <v>0</v>
      </c>
      <c r="R44" s="21">
        <v>0</v>
      </c>
      <c r="S44" s="21">
        <v>0</v>
      </c>
      <c r="T44" s="21">
        <v>0</v>
      </c>
      <c r="U44" s="21">
        <f t="shared" si="2"/>
        <v>3830</v>
      </c>
      <c r="V44" s="21">
        <v>0</v>
      </c>
      <c r="W44" s="21">
        <v>1800</v>
      </c>
      <c r="X44" s="21">
        <v>0</v>
      </c>
      <c r="Y44" s="21">
        <v>0</v>
      </c>
      <c r="Z44" s="15">
        <f t="shared" si="15"/>
        <v>3830</v>
      </c>
      <c r="AA44" s="21">
        <v>0</v>
      </c>
      <c r="AB44" s="21">
        <v>0</v>
      </c>
      <c r="AC44" s="22">
        <f t="shared" si="3"/>
        <v>66641</v>
      </c>
      <c r="AD44" s="15">
        <v>0</v>
      </c>
      <c r="AE44" s="21">
        <v>208</v>
      </c>
      <c r="AF44" s="16">
        <v>0</v>
      </c>
      <c r="AG44" s="15">
        <v>0</v>
      </c>
      <c r="AH44" s="15">
        <f>O44</f>
        <v>0</v>
      </c>
      <c r="AI44" s="15">
        <f t="shared" si="8"/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16">
        <v>3000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15">
        <v>30</v>
      </c>
      <c r="BA44" s="15">
        <f>Z44</f>
        <v>3830</v>
      </c>
      <c r="BB44" s="21">
        <v>0</v>
      </c>
      <c r="BC44" s="21">
        <v>0</v>
      </c>
      <c r="BD44" s="21">
        <v>0</v>
      </c>
      <c r="BE44" s="16">
        <v>0</v>
      </c>
      <c r="BF44" s="21">
        <v>0</v>
      </c>
      <c r="BG44" s="21">
        <v>0</v>
      </c>
      <c r="BH44" s="22">
        <f t="shared" si="4"/>
        <v>7068</v>
      </c>
      <c r="BI44" s="21">
        <f t="shared" si="5"/>
        <v>59573</v>
      </c>
      <c r="BJ44" s="9"/>
    </row>
    <row r="45" spans="1:62" s="11" customFormat="1" ht="15">
      <c r="A45" s="10"/>
      <c r="B45" s="13"/>
      <c r="C45" s="10"/>
      <c r="D45" s="10"/>
      <c r="E45" s="10"/>
      <c r="F45" s="10"/>
      <c r="G45" s="10"/>
      <c r="H45" s="10"/>
      <c r="I45" s="23">
        <f>SUM(I2:I44)</f>
        <v>2206016</v>
      </c>
      <c r="J45" s="23">
        <f aca="true" t="shared" si="16" ref="J45:BI45">SUM(J2:J44)</f>
        <v>0</v>
      </c>
      <c r="K45" s="23">
        <f t="shared" si="16"/>
        <v>750045</v>
      </c>
      <c r="L45" s="23">
        <f t="shared" si="16"/>
        <v>80100</v>
      </c>
      <c r="M45" s="23">
        <f t="shared" si="16"/>
        <v>27234</v>
      </c>
      <c r="N45" s="23">
        <f t="shared" si="16"/>
        <v>79494</v>
      </c>
      <c r="O45" s="23">
        <f t="shared" si="16"/>
        <v>310138</v>
      </c>
      <c r="P45" s="23">
        <f t="shared" si="16"/>
        <v>0</v>
      </c>
      <c r="Q45" s="23">
        <f t="shared" si="16"/>
        <v>700</v>
      </c>
      <c r="R45" s="23">
        <f t="shared" si="16"/>
        <v>0</v>
      </c>
      <c r="S45" s="23">
        <f t="shared" si="16"/>
        <v>0</v>
      </c>
      <c r="T45" s="23">
        <f t="shared" si="16"/>
        <v>0</v>
      </c>
      <c r="U45" s="23">
        <f t="shared" si="16"/>
        <v>220602</v>
      </c>
      <c r="V45" s="23">
        <f t="shared" si="16"/>
        <v>0</v>
      </c>
      <c r="W45" s="23">
        <f t="shared" si="16"/>
        <v>78750</v>
      </c>
      <c r="X45" s="23">
        <f t="shared" si="16"/>
        <v>0</v>
      </c>
      <c r="Y45" s="23">
        <f t="shared" si="16"/>
        <v>0</v>
      </c>
      <c r="Z45" s="23">
        <f t="shared" si="16"/>
        <v>55280</v>
      </c>
      <c r="AA45" s="23">
        <f t="shared" si="16"/>
        <v>0</v>
      </c>
      <c r="AB45" s="23">
        <f t="shared" si="16"/>
        <v>0</v>
      </c>
      <c r="AC45" s="23">
        <f t="shared" si="16"/>
        <v>3808359</v>
      </c>
      <c r="AD45" s="23">
        <f t="shared" si="16"/>
        <v>152100</v>
      </c>
      <c r="AE45" s="23">
        <f t="shared" si="16"/>
        <v>8944</v>
      </c>
      <c r="AF45" s="23">
        <f t="shared" si="16"/>
        <v>9050</v>
      </c>
      <c r="AG45" s="23">
        <f t="shared" si="16"/>
        <v>21471</v>
      </c>
      <c r="AH45" s="23">
        <f t="shared" si="16"/>
        <v>221531</v>
      </c>
      <c r="AI45" s="23">
        <f t="shared" si="16"/>
        <v>310138</v>
      </c>
      <c r="AJ45" s="23">
        <f t="shared" si="16"/>
        <v>0</v>
      </c>
      <c r="AK45" s="23">
        <f t="shared" si="16"/>
        <v>0</v>
      </c>
      <c r="AL45" s="23">
        <f t="shared" si="16"/>
        <v>0</v>
      </c>
      <c r="AM45" s="23">
        <f t="shared" si="16"/>
        <v>0</v>
      </c>
      <c r="AN45" s="23">
        <f t="shared" si="16"/>
        <v>0</v>
      </c>
      <c r="AO45" s="23">
        <f t="shared" si="16"/>
        <v>0</v>
      </c>
      <c r="AP45" s="23">
        <f t="shared" si="16"/>
        <v>0</v>
      </c>
      <c r="AQ45" s="23">
        <f t="shared" si="16"/>
        <v>191000</v>
      </c>
      <c r="AR45" s="23">
        <f t="shared" si="16"/>
        <v>0</v>
      </c>
      <c r="AS45" s="23">
        <f t="shared" si="16"/>
        <v>0</v>
      </c>
      <c r="AT45" s="23">
        <f t="shared" si="16"/>
        <v>0</v>
      </c>
      <c r="AU45" s="23">
        <f t="shared" si="16"/>
        <v>0</v>
      </c>
      <c r="AV45" s="23">
        <f t="shared" si="16"/>
        <v>0</v>
      </c>
      <c r="AW45" s="23">
        <f t="shared" si="16"/>
        <v>0</v>
      </c>
      <c r="AX45" s="23">
        <f t="shared" si="16"/>
        <v>0</v>
      </c>
      <c r="AY45" s="23">
        <f t="shared" si="16"/>
        <v>0</v>
      </c>
      <c r="AZ45" s="23">
        <f t="shared" si="16"/>
        <v>2430</v>
      </c>
      <c r="BA45" s="23">
        <f t="shared" si="16"/>
        <v>55280</v>
      </c>
      <c r="BB45" s="23">
        <f t="shared" si="16"/>
        <v>0</v>
      </c>
      <c r="BC45" s="23">
        <f t="shared" si="16"/>
        <v>0</v>
      </c>
      <c r="BD45" s="23">
        <f t="shared" si="16"/>
        <v>0</v>
      </c>
      <c r="BE45" s="23">
        <f t="shared" si="16"/>
        <v>0</v>
      </c>
      <c r="BF45" s="23">
        <f t="shared" si="16"/>
        <v>0</v>
      </c>
      <c r="BG45" s="23">
        <f t="shared" si="16"/>
        <v>0</v>
      </c>
      <c r="BH45" s="23">
        <f t="shared" si="16"/>
        <v>971944</v>
      </c>
      <c r="BI45" s="23">
        <f t="shared" si="16"/>
        <v>2836415</v>
      </c>
      <c r="BJ45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office</cp:lastModifiedBy>
  <cp:lastPrinted>2019-01-22T03:52:57Z</cp:lastPrinted>
  <dcterms:created xsi:type="dcterms:W3CDTF">2018-02-15T11:23:43Z</dcterms:created>
  <dcterms:modified xsi:type="dcterms:W3CDTF">2022-08-22T03:32:49Z</dcterms:modified>
  <cp:category/>
  <cp:version/>
  <cp:contentType/>
  <cp:contentStatus/>
</cp:coreProperties>
</file>